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180" yWindow="675" windowWidth="14520" windowHeight="12705"/>
  </bookViews>
  <sheets>
    <sheet name="請求書" sheetId="4" r:id="rId1"/>
    <sheet name="一覧" sheetId="1" r:id="rId2"/>
    <sheet name="使用方法" sheetId="5" r:id="rId3"/>
  </sheets>
  <definedNames>
    <definedName name="data">一覧!$A$5:$BW$54</definedName>
    <definedName name="_xlnm.Print_Area" localSheetId="1">一覧!$A$3:$BW$54</definedName>
    <definedName name="_xlnm.Print_Area" localSheetId="2">使用方法!$A$1:$Q$104</definedName>
    <definedName name="_xlnm.Print_Area" localSheetId="0">請求書!$A$2:$AL$42</definedName>
    <definedName name="_xlnm.Print_Titles" localSheetId="1">一覧!$A:$E,一覧!$3:$4</definedName>
    <definedName name="Z_SU">一覧!$B$4:$C$54</definedName>
  </definedNames>
  <calcPr calcId="145621" iterate="1"/>
</workbook>
</file>

<file path=xl/calcChain.xml><?xml version="1.0" encoding="utf-8"?>
<calcChain xmlns="http://schemas.openxmlformats.org/spreadsheetml/2006/main">
  <c r="A43" i="4" l="1"/>
  <c r="F16" i="4" l="1"/>
  <c r="Y32" i="4" l="1"/>
  <c r="Q32" i="4"/>
  <c r="F32" i="4"/>
  <c r="AK32" i="4" s="1"/>
  <c r="B32" i="4"/>
  <c r="Y31" i="4"/>
  <c r="Q31" i="4"/>
  <c r="F31" i="4"/>
  <c r="AK31" i="4" s="1"/>
  <c r="B31" i="4"/>
  <c r="Y30" i="4"/>
  <c r="Q30" i="4"/>
  <c r="F30" i="4"/>
  <c r="AK30" i="4" s="1"/>
  <c r="B30" i="4"/>
  <c r="Y29" i="4"/>
  <c r="Q29" i="4"/>
  <c r="F29" i="4"/>
  <c r="AK29" i="4" s="1"/>
  <c r="B29" i="4"/>
  <c r="Y28" i="4"/>
  <c r="Q28" i="4"/>
  <c r="F28" i="4"/>
  <c r="AK28" i="4" s="1"/>
  <c r="B28" i="4"/>
  <c r="Y27" i="4"/>
  <c r="Q27" i="4"/>
  <c r="F27" i="4"/>
  <c r="AK27" i="4" s="1"/>
  <c r="B27" i="4"/>
  <c r="Y26" i="4"/>
  <c r="Q26" i="4"/>
  <c r="F26" i="4"/>
  <c r="AK26" i="4" s="1"/>
  <c r="B26" i="4"/>
  <c r="Y25" i="4"/>
  <c r="Q25" i="4"/>
  <c r="F25" i="4"/>
  <c r="AK25" i="4" s="1"/>
  <c r="B25" i="4"/>
  <c r="Y24" i="4"/>
  <c r="Q24" i="4"/>
  <c r="F24" i="4"/>
  <c r="AK24" i="4" s="1"/>
  <c r="B24" i="4"/>
  <c r="V27" i="4" l="1"/>
  <c r="AB27" i="4" s="1"/>
  <c r="V31" i="4"/>
  <c r="AB31" i="4" s="1"/>
  <c r="V29" i="4"/>
  <c r="AB29" i="4" s="1"/>
  <c r="V24" i="4"/>
  <c r="V30" i="4"/>
  <c r="AB30" i="4" s="1"/>
  <c r="V26" i="4"/>
  <c r="AB26" i="4" s="1"/>
  <c r="V28" i="4"/>
  <c r="AB28" i="4" s="1"/>
  <c r="V32" i="4"/>
  <c r="AB32" i="4" s="1"/>
  <c r="V25" i="4"/>
  <c r="AB25" i="4" s="1"/>
  <c r="AB24" i="4"/>
  <c r="AB16" i="4"/>
  <c r="AF24" i="4" l="1"/>
  <c r="O13" i="4"/>
  <c r="F23" i="4" l="1"/>
  <c r="AK23" i="4" s="1"/>
  <c r="B23" i="4"/>
  <c r="V23" i="4" l="1"/>
  <c r="AB23" i="4"/>
  <c r="Y23" i="4" l="1"/>
  <c r="F13" i="4" l="1"/>
  <c r="AF23" i="4" l="1"/>
  <c r="AE3" i="4"/>
  <c r="AF32" i="4" l="1"/>
  <c r="AF30" i="4"/>
  <c r="AF29" i="4"/>
  <c r="AF31" i="4"/>
  <c r="AF28" i="4"/>
  <c r="AF27" i="4"/>
  <c r="AF26" i="4"/>
  <c r="AF35" i="4" s="1"/>
  <c r="Q23" i="4"/>
  <c r="AF25" i="4" l="1"/>
  <c r="AF33" i="4" s="1"/>
  <c r="AF34" i="4" s="1"/>
  <c r="AF36" i="4" l="1"/>
  <c r="AB19" i="4" s="1"/>
</calcChain>
</file>

<file path=xl/sharedStrings.xml><?xml version="1.0" encoding="utf-8"?>
<sst xmlns="http://schemas.openxmlformats.org/spreadsheetml/2006/main" count="674" uniqueCount="105">
  <si>
    <t>信越ファインテック株式会社　御中</t>
    <rPh sb="0" eb="2">
      <t>シンエツ</t>
    </rPh>
    <rPh sb="9" eb="13">
      <t>カブシキガイシャ</t>
    </rPh>
    <rPh sb="14" eb="16">
      <t>オンチュウ</t>
    </rPh>
    <phoneticPr fontId="8"/>
  </si>
  <si>
    <t>：</t>
    <phoneticPr fontId="8"/>
  </si>
  <si>
    <t>現場名</t>
    <rPh sb="0" eb="2">
      <t>ゲンバ</t>
    </rPh>
    <rPh sb="2" eb="3">
      <t>ナ</t>
    </rPh>
    <phoneticPr fontId="8"/>
  </si>
  <si>
    <t>オーダーNo.</t>
    <phoneticPr fontId="8"/>
  </si>
  <si>
    <t>月日</t>
    <rPh sb="0" eb="2">
      <t>ツキヒ</t>
    </rPh>
    <phoneticPr fontId="8"/>
  </si>
  <si>
    <t>品名及び適用</t>
    <rPh sb="0" eb="1">
      <t>ヒン</t>
    </rPh>
    <rPh sb="1" eb="2">
      <t>ナ</t>
    </rPh>
    <rPh sb="2" eb="3">
      <t>オヨ</t>
    </rPh>
    <rPh sb="4" eb="6">
      <t>テキヨウ</t>
    </rPh>
    <phoneticPr fontId="8"/>
  </si>
  <si>
    <t>数量</t>
    <rPh sb="0" eb="2">
      <t>スウリョウ</t>
    </rPh>
    <phoneticPr fontId="8"/>
  </si>
  <si>
    <t>単位</t>
    <rPh sb="0" eb="2">
      <t>タンイ</t>
    </rPh>
    <phoneticPr fontId="8"/>
  </si>
  <si>
    <t>単価</t>
    <rPh sb="0" eb="2">
      <t>タンカ</t>
    </rPh>
    <phoneticPr fontId="8"/>
  </si>
  <si>
    <t>金額</t>
    <rPh sb="0" eb="2">
      <t>キンガク</t>
    </rPh>
    <phoneticPr fontId="8"/>
  </si>
  <si>
    <t>消費税</t>
    <rPh sb="0" eb="3">
      <t>ショウヒゼイ</t>
    </rPh>
    <phoneticPr fontId="8"/>
  </si>
  <si>
    <t>事業所コード</t>
    <rPh sb="0" eb="2">
      <t>ジギョウ</t>
    </rPh>
    <rPh sb="2" eb="3">
      <t>ショ</t>
    </rPh>
    <phoneticPr fontId="1"/>
  </si>
  <si>
    <t>ＰＪコード</t>
    <phoneticPr fontId="1"/>
  </si>
  <si>
    <t>オーダー№</t>
    <phoneticPr fontId="1"/>
  </si>
  <si>
    <t>日付</t>
    <rPh sb="0" eb="2">
      <t>ヒヅケ</t>
    </rPh>
    <phoneticPr fontId="1"/>
  </si>
  <si>
    <t>数量</t>
    <rPh sb="0" eb="2">
      <t>スウリョウ</t>
    </rPh>
    <phoneticPr fontId="1"/>
  </si>
  <si>
    <t>単位</t>
    <rPh sb="0" eb="2">
      <t>タンイ</t>
    </rPh>
    <phoneticPr fontId="1"/>
  </si>
  <si>
    <t>単価</t>
    <rPh sb="0" eb="2">
      <t>タンカ</t>
    </rPh>
    <phoneticPr fontId="1"/>
  </si>
  <si>
    <t>サイズ</t>
    <phoneticPr fontId="1"/>
  </si>
  <si>
    <t>サイズ</t>
    <phoneticPr fontId="1"/>
  </si>
  <si>
    <t>登録番号</t>
    <rPh sb="0" eb="2">
      <t>トウロク</t>
    </rPh>
    <rPh sb="2" eb="4">
      <t>バンゴウ</t>
    </rPh>
    <phoneticPr fontId="8"/>
  </si>
  <si>
    <t>事業所</t>
    <rPh sb="0" eb="2">
      <t>ジギョウ</t>
    </rPh>
    <rPh sb="2" eb="3">
      <t>ショ</t>
    </rPh>
    <phoneticPr fontId="1"/>
  </si>
  <si>
    <t>PJコード</t>
    <phoneticPr fontId="1"/>
  </si>
  <si>
    <t>仕入先コード</t>
    <rPh sb="0" eb="2">
      <t>シイレ</t>
    </rPh>
    <rPh sb="2" eb="3">
      <t>サキ</t>
    </rPh>
    <phoneticPr fontId="1"/>
  </si>
  <si>
    <t>【備考】</t>
    <rPh sb="1" eb="3">
      <t>ビコウ</t>
    </rPh>
    <phoneticPr fontId="1"/>
  </si>
  <si>
    <t>№</t>
    <phoneticPr fontId="1"/>
  </si>
  <si>
    <t>1行目</t>
    <rPh sb="1" eb="3">
      <t>ギョウメ</t>
    </rPh>
    <phoneticPr fontId="1"/>
  </si>
  <si>
    <t>2行目</t>
    <rPh sb="1" eb="3">
      <t>ギョウメ</t>
    </rPh>
    <phoneticPr fontId="1"/>
  </si>
  <si>
    <t>3行目</t>
    <rPh sb="1" eb="3">
      <t>ギョウメ</t>
    </rPh>
    <phoneticPr fontId="1"/>
  </si>
  <si>
    <t>4行目</t>
    <rPh sb="1" eb="3">
      <t>ギョウメ</t>
    </rPh>
    <phoneticPr fontId="1"/>
  </si>
  <si>
    <t>5行目</t>
    <rPh sb="1" eb="3">
      <t>ギョウメ</t>
    </rPh>
    <phoneticPr fontId="1"/>
  </si>
  <si>
    <t>6行目</t>
    <rPh sb="1" eb="3">
      <t>ギョウメ</t>
    </rPh>
    <phoneticPr fontId="1"/>
  </si>
  <si>
    <t>7行目</t>
    <rPh sb="1" eb="3">
      <t>ギョウメ</t>
    </rPh>
    <phoneticPr fontId="1"/>
  </si>
  <si>
    <t>8行目</t>
    <rPh sb="1" eb="3">
      <t>ギョウメ</t>
    </rPh>
    <phoneticPr fontId="1"/>
  </si>
  <si>
    <t>9行目</t>
    <rPh sb="1" eb="3">
      <t>ギョウメ</t>
    </rPh>
    <phoneticPr fontId="1"/>
  </si>
  <si>
    <t>10行目</t>
    <rPh sb="2" eb="4">
      <t>ギョウメ</t>
    </rPh>
    <phoneticPr fontId="1"/>
  </si>
  <si>
    <t>現場名</t>
    <rPh sb="0" eb="2">
      <t>ゲンバ</t>
    </rPh>
    <rPh sb="2" eb="3">
      <t>メイ</t>
    </rPh>
    <phoneticPr fontId="1"/>
  </si>
  <si>
    <t>⇓</t>
    <phoneticPr fontId="1"/>
  </si>
  <si>
    <t>⇐</t>
    <phoneticPr fontId="1"/>
  </si>
  <si>
    <t>　印刷したい行を入力する （ 【一覧】シートの№ ）</t>
    <phoneticPr fontId="1"/>
  </si>
  <si>
    <t>下記の通り請求いたします。</t>
    <rPh sb="0" eb="2">
      <t>カキ</t>
    </rPh>
    <rPh sb="3" eb="4">
      <t>トオ</t>
    </rPh>
    <rPh sb="5" eb="7">
      <t>セイキュウ</t>
    </rPh>
    <phoneticPr fontId="8"/>
  </si>
  <si>
    <t>住所</t>
    <rPh sb="0" eb="1">
      <t>ジュウ</t>
    </rPh>
    <rPh sb="1" eb="2">
      <t>ショ</t>
    </rPh>
    <phoneticPr fontId="8"/>
  </si>
  <si>
    <t>社名</t>
    <rPh sb="0" eb="1">
      <t>シャ</t>
    </rPh>
    <rPh sb="1" eb="2">
      <t>ナ</t>
    </rPh>
    <phoneticPr fontId="8"/>
  </si>
  <si>
    <t>　　</t>
    <phoneticPr fontId="1"/>
  </si>
  <si>
    <t>品名及び摘要</t>
    <rPh sb="0" eb="2">
      <t>ヒンメイ</t>
    </rPh>
    <rPh sb="2" eb="3">
      <t>オヨ</t>
    </rPh>
    <rPh sb="4" eb="6">
      <t>テキヨウ</t>
    </rPh>
    <phoneticPr fontId="1"/>
  </si>
  <si>
    <t>（【請求書シート】の右上の日付に反映されます）</t>
  </si>
  <si>
    <t>次に№1行の【事業所コード】、【PJコード】、【現場名】、【オーダー№】を入力してください。</t>
    <rPh sb="0" eb="1">
      <t>ツギ</t>
    </rPh>
    <rPh sb="4" eb="5">
      <t>ギョウ</t>
    </rPh>
    <rPh sb="7" eb="9">
      <t>ジギョウ</t>
    </rPh>
    <rPh sb="9" eb="10">
      <t>ショ</t>
    </rPh>
    <rPh sb="24" eb="26">
      <t>ゲンバ</t>
    </rPh>
    <rPh sb="26" eb="27">
      <t>メイ</t>
    </rPh>
    <rPh sb="37" eb="39">
      <t>ニュウリョク</t>
    </rPh>
    <phoneticPr fontId="1"/>
  </si>
  <si>
    <r>
      <t>処理月の月末の日付を入力 （ 文字の上でそのまま西暦入力　</t>
    </r>
    <r>
      <rPr>
        <b/>
        <sz val="14"/>
        <color rgb="FFFF0000"/>
        <rFont val="ＭＳ Ｐゴシック"/>
        <family val="3"/>
        <charset val="128"/>
      </rPr>
      <t>《例》 2023/04/30</t>
    </r>
    <r>
      <rPr>
        <b/>
        <sz val="14"/>
        <rFont val="ＭＳ Ｐゴシック"/>
        <family val="3"/>
        <charset val="128"/>
      </rPr>
      <t xml:space="preserve"> ）</t>
    </r>
    <rPh sb="15" eb="17">
      <t>モジ</t>
    </rPh>
    <rPh sb="18" eb="19">
      <t>ウエ</t>
    </rPh>
    <rPh sb="24" eb="26">
      <t>セイレキ</t>
    </rPh>
    <rPh sb="26" eb="28">
      <t>ニュウリョク</t>
    </rPh>
    <rPh sb="30" eb="31">
      <t>レイ</t>
    </rPh>
    <phoneticPr fontId="1"/>
  </si>
  <si>
    <t>①　【請求書シート】の貴社情報の入力</t>
    <rPh sb="3" eb="6">
      <t>セイキュウショ</t>
    </rPh>
    <rPh sb="11" eb="13">
      <t>キシャ</t>
    </rPh>
    <rPh sb="13" eb="15">
      <t>ジョウホウ</t>
    </rPh>
    <rPh sb="16" eb="18">
      <t>ニュウリョク</t>
    </rPh>
    <phoneticPr fontId="1"/>
  </si>
  <si>
    <t>②　【一覧シート】に請求内容を入力</t>
    <rPh sb="3" eb="5">
      <t>イチラン</t>
    </rPh>
    <rPh sb="10" eb="12">
      <t>セイキュウ</t>
    </rPh>
    <rPh sb="12" eb="14">
      <t>ナイヨウ</t>
    </rPh>
    <rPh sb="15" eb="17">
      <t>ニュウリョク</t>
    </rPh>
    <phoneticPr fontId="1"/>
  </si>
  <si>
    <t>③　【請求書シート】の印刷</t>
    <rPh sb="3" eb="6">
      <t>セイキュウショ</t>
    </rPh>
    <rPh sb="11" eb="13">
      <t>インサツ</t>
    </rPh>
    <phoneticPr fontId="1"/>
  </si>
  <si>
    <t>④　請求書の内容確認及び押印</t>
    <rPh sb="2" eb="5">
      <t>セイキュウショ</t>
    </rPh>
    <rPh sb="6" eb="8">
      <t>ナイヨウ</t>
    </rPh>
    <rPh sb="8" eb="10">
      <t>カクニン</t>
    </rPh>
    <rPh sb="10" eb="11">
      <t>オヨ</t>
    </rPh>
    <rPh sb="12" eb="14">
      <t>オウイン</t>
    </rPh>
    <phoneticPr fontId="1"/>
  </si>
  <si>
    <t>一現場、一資材発注、一注文書に対し、必ず1枚の請求書を作成してください。</t>
    <rPh sb="0" eb="1">
      <t>イチ</t>
    </rPh>
    <rPh sb="1" eb="3">
      <t>ゲンバ</t>
    </rPh>
    <rPh sb="4" eb="5">
      <t>イチ</t>
    </rPh>
    <rPh sb="5" eb="7">
      <t>シザイ</t>
    </rPh>
    <rPh sb="7" eb="9">
      <t>ハッチュウ</t>
    </rPh>
    <rPh sb="10" eb="11">
      <t>イチ</t>
    </rPh>
    <rPh sb="11" eb="14">
      <t>チュウモンショ</t>
    </rPh>
    <rPh sb="15" eb="16">
      <t>タイ</t>
    </rPh>
    <rPh sb="18" eb="19">
      <t>カナラ</t>
    </rPh>
    <rPh sb="21" eb="22">
      <t>マイ</t>
    </rPh>
    <rPh sb="23" eb="26">
      <t>セイキュウショ</t>
    </rPh>
    <rPh sb="27" eb="29">
      <t>サクセイ</t>
    </rPh>
    <phoneticPr fontId="1"/>
  </si>
  <si>
    <t>【現場名】欄は、必須項目です。必ず入力してください。</t>
    <rPh sb="1" eb="3">
      <t>ゲンバ</t>
    </rPh>
    <rPh sb="3" eb="4">
      <t>メイ</t>
    </rPh>
    <phoneticPr fontId="1"/>
  </si>
  <si>
    <t>⑤　請求書の控え及び郵送</t>
    <rPh sb="2" eb="5">
      <t>セイキュウショ</t>
    </rPh>
    <rPh sb="6" eb="7">
      <t>ヒカ</t>
    </rPh>
    <rPh sb="8" eb="9">
      <t>オヨ</t>
    </rPh>
    <rPh sb="10" eb="12">
      <t>ユウソウ</t>
    </rPh>
    <phoneticPr fontId="1"/>
  </si>
  <si>
    <t>その行の内容が請求書に反映されます。【金額】、【合計】欄等は自動計算されます。</t>
    <rPh sb="19" eb="21">
      <t>キンガク</t>
    </rPh>
    <rPh sb="24" eb="26">
      <t>ゴウケイ</t>
    </rPh>
    <rPh sb="27" eb="28">
      <t>ラン</t>
    </rPh>
    <rPh sb="28" eb="29">
      <t>トウ</t>
    </rPh>
    <rPh sb="30" eb="32">
      <t>ジドウ</t>
    </rPh>
    <rPh sb="32" eb="34">
      <t>ケイサン</t>
    </rPh>
    <phoneticPr fontId="1"/>
  </si>
  <si>
    <t>押印が終了しましたら、貴社の控えとして印刷、PDF等控えの作成をお願いいたします。</t>
    <rPh sb="0" eb="2">
      <t>オウイン</t>
    </rPh>
    <rPh sb="3" eb="5">
      <t>シュウリョウ</t>
    </rPh>
    <rPh sb="11" eb="13">
      <t>キシャ</t>
    </rPh>
    <rPh sb="14" eb="15">
      <t>ヒカ</t>
    </rPh>
    <rPh sb="19" eb="21">
      <t>インサツ</t>
    </rPh>
    <rPh sb="25" eb="26">
      <t>トウ</t>
    </rPh>
    <rPh sb="26" eb="27">
      <t>ヒカ</t>
    </rPh>
    <rPh sb="29" eb="31">
      <t>サクセイ</t>
    </rPh>
    <rPh sb="33" eb="34">
      <t>ネガ</t>
    </rPh>
    <phoneticPr fontId="1"/>
  </si>
  <si>
    <t>間に合わない場合は、事前にFAX又は弊社担当者までメールにて提出をお願いいたします。</t>
    <rPh sb="0" eb="1">
      <t>マ</t>
    </rPh>
    <rPh sb="2" eb="3">
      <t>ア</t>
    </rPh>
    <rPh sb="6" eb="8">
      <t>バアイ</t>
    </rPh>
    <rPh sb="10" eb="12">
      <t>ジゼン</t>
    </rPh>
    <rPh sb="16" eb="17">
      <t>マタ</t>
    </rPh>
    <rPh sb="18" eb="20">
      <t>ヘイシャ</t>
    </rPh>
    <rPh sb="20" eb="23">
      <t>タントウシャ</t>
    </rPh>
    <rPh sb="30" eb="32">
      <t>テイシュツ</t>
    </rPh>
    <rPh sb="34" eb="35">
      <t>ネガ</t>
    </rPh>
    <phoneticPr fontId="1"/>
  </si>
  <si>
    <t>1枚の請求書に対し、10行まで入力可能です。2行目、3行目とある場合は、そのまま右に進んで入力してください。</t>
    <rPh sb="1" eb="2">
      <t>マイ</t>
    </rPh>
    <rPh sb="3" eb="6">
      <t>セイキュウショ</t>
    </rPh>
    <rPh sb="7" eb="8">
      <t>タイ</t>
    </rPh>
    <rPh sb="12" eb="13">
      <t>ギョウ</t>
    </rPh>
    <rPh sb="15" eb="17">
      <t>ニュウリョク</t>
    </rPh>
    <rPh sb="17" eb="19">
      <t>カノウ</t>
    </rPh>
    <rPh sb="23" eb="25">
      <t>ギョウメ</t>
    </rPh>
    <rPh sb="27" eb="29">
      <t>ギョウメ</t>
    </rPh>
    <rPh sb="32" eb="34">
      <t>バアイ</t>
    </rPh>
    <rPh sb="40" eb="41">
      <t>ミギ</t>
    </rPh>
    <rPh sb="42" eb="43">
      <t>スス</t>
    </rPh>
    <rPh sb="45" eb="47">
      <t>ニュウリョク</t>
    </rPh>
    <phoneticPr fontId="1"/>
  </si>
  <si>
    <t>⇐</t>
    <phoneticPr fontId="1"/>
  </si>
  <si>
    <t>この欄は使用しないでください</t>
    <rPh sb="2" eb="3">
      <t>ラン</t>
    </rPh>
    <rPh sb="4" eb="6">
      <t>シヨウ</t>
    </rPh>
    <phoneticPr fontId="1"/>
  </si>
  <si>
    <t>次の行№を入力するとその行の内容が反映されますので、順番に全ての請求書を印刷してください。</t>
    <rPh sb="0" eb="1">
      <t>ツギ</t>
    </rPh>
    <rPh sb="2" eb="3">
      <t>ギョウ</t>
    </rPh>
    <rPh sb="5" eb="7">
      <t>ニュウリョク</t>
    </rPh>
    <rPh sb="12" eb="13">
      <t>ギョウ</t>
    </rPh>
    <rPh sb="14" eb="16">
      <t>ナイヨウ</t>
    </rPh>
    <rPh sb="17" eb="19">
      <t>ハンエイ</t>
    </rPh>
    <rPh sb="26" eb="28">
      <t>ジュンバン</t>
    </rPh>
    <rPh sb="29" eb="30">
      <t>スベ</t>
    </rPh>
    <rPh sb="32" eb="35">
      <t>セイキュウショ</t>
    </rPh>
    <rPh sb="36" eb="38">
      <t>インサツ</t>
    </rPh>
    <phoneticPr fontId="1"/>
  </si>
  <si>
    <t>TEL　03-6777-1070　　　FAX　03-6777-1075</t>
    <phoneticPr fontId="1"/>
  </si>
  <si>
    <t>お問合せ先 ： ユニット事業部　業務購買部</t>
    <rPh sb="1" eb="3">
      <t>トイアワ</t>
    </rPh>
    <rPh sb="4" eb="5">
      <t>サキ</t>
    </rPh>
    <rPh sb="12" eb="14">
      <t>ジギョウ</t>
    </rPh>
    <rPh sb="14" eb="15">
      <t>ブ</t>
    </rPh>
    <rPh sb="16" eb="18">
      <t>ギョウム</t>
    </rPh>
    <rPh sb="18" eb="20">
      <t>コウバイ</t>
    </rPh>
    <rPh sb="20" eb="21">
      <t>ブ</t>
    </rPh>
    <phoneticPr fontId="1"/>
  </si>
  <si>
    <t>この請求書に関してのご質問等は、下記問い合わせ先にお願いいたします。</t>
    <rPh sb="2" eb="4">
      <t>セイキュウ</t>
    </rPh>
    <rPh sb="4" eb="5">
      <t>ショ</t>
    </rPh>
    <rPh sb="6" eb="7">
      <t>カン</t>
    </rPh>
    <rPh sb="11" eb="13">
      <t>シツモン</t>
    </rPh>
    <rPh sb="13" eb="14">
      <t>トウ</t>
    </rPh>
    <rPh sb="16" eb="18">
      <t>カキ</t>
    </rPh>
    <rPh sb="18" eb="19">
      <t>ト</t>
    </rPh>
    <rPh sb="20" eb="21">
      <t>ア</t>
    </rPh>
    <rPh sb="23" eb="24">
      <t>サキ</t>
    </rPh>
    <rPh sb="26" eb="27">
      <t>ネガ</t>
    </rPh>
    <phoneticPr fontId="1"/>
  </si>
  <si>
    <r>
      <rPr>
        <u/>
        <sz val="12"/>
        <rFont val="メイリオ"/>
        <family val="3"/>
        <charset val="128"/>
      </rPr>
      <t>【請求書シート】の黄色のセル</t>
    </r>
    <r>
      <rPr>
        <sz val="12"/>
        <rFont val="メイリオ"/>
        <family val="3"/>
        <charset val="128"/>
      </rPr>
      <t>に貴社の情報を入力してください。</t>
    </r>
    <rPh sb="9" eb="11">
      <t>キイロ</t>
    </rPh>
    <rPh sb="21" eb="23">
      <t>ニュウリョク</t>
    </rPh>
    <phoneticPr fontId="1"/>
  </si>
  <si>
    <r>
      <t>まず、左上の</t>
    </r>
    <r>
      <rPr>
        <u/>
        <sz val="12"/>
        <rFont val="メイリオ"/>
        <family val="3"/>
        <charset val="128"/>
      </rPr>
      <t>A3のセル（水色のセル）</t>
    </r>
    <r>
      <rPr>
        <sz val="12"/>
        <rFont val="メイリオ"/>
        <family val="3"/>
        <charset val="128"/>
      </rPr>
      <t>に処理月の月末の日付を入力してください。</t>
    </r>
    <rPh sb="3" eb="4">
      <t>ヒダリ</t>
    </rPh>
    <rPh sb="4" eb="5">
      <t>ウエ</t>
    </rPh>
    <rPh sb="12" eb="14">
      <t>ミズイロ</t>
    </rPh>
    <rPh sb="19" eb="21">
      <t>ショリ</t>
    </rPh>
    <rPh sb="21" eb="22">
      <t>ヅキ</t>
    </rPh>
    <rPh sb="23" eb="25">
      <t>ゲツマツ</t>
    </rPh>
    <rPh sb="26" eb="28">
      <t>ヒヅケ</t>
    </rPh>
    <rPh sb="29" eb="31">
      <t>ニュウリョク</t>
    </rPh>
    <phoneticPr fontId="1"/>
  </si>
  <si>
    <r>
      <t>【請求書シート】の左上</t>
    </r>
    <r>
      <rPr>
        <u/>
        <sz val="12"/>
        <rFont val="メイリオ"/>
        <family val="3"/>
        <charset val="128"/>
      </rPr>
      <t>A1のセル（水色のセル）</t>
    </r>
    <r>
      <rPr>
        <sz val="12"/>
        <rFont val="メイリオ"/>
        <family val="3"/>
        <charset val="128"/>
      </rPr>
      <t>に印刷したい【一覧シート】の行№を入力してください。</t>
    </r>
    <rPh sb="1" eb="4">
      <t>セイキュウショ</t>
    </rPh>
    <rPh sb="9" eb="10">
      <t>ヒダリ</t>
    </rPh>
    <rPh sb="17" eb="19">
      <t>ミズイロ</t>
    </rPh>
    <rPh sb="24" eb="26">
      <t>インサツ</t>
    </rPh>
    <rPh sb="30" eb="32">
      <t>イチラン</t>
    </rPh>
    <rPh sb="37" eb="38">
      <t>ギョウ</t>
    </rPh>
    <rPh sb="40" eb="42">
      <t>ニュウリョク</t>
    </rPh>
    <phoneticPr fontId="1"/>
  </si>
  <si>
    <t>【備考】欄は、必要事項がありましたらご入力ください。</t>
    <rPh sb="1" eb="3">
      <t>ビコウ</t>
    </rPh>
    <rPh sb="4" eb="5">
      <t>ラン</t>
    </rPh>
    <rPh sb="7" eb="9">
      <t>ヒツヨウ</t>
    </rPh>
    <rPh sb="9" eb="11">
      <t>ジコウ</t>
    </rPh>
    <rPh sb="19" eb="21">
      <t>ニュウリョク</t>
    </rPh>
    <phoneticPr fontId="1"/>
  </si>
  <si>
    <r>
      <t>反映されていることを確認し、印刷をしてください。用紙のサイズは、</t>
    </r>
    <r>
      <rPr>
        <u/>
        <sz val="12"/>
        <rFont val="メイリオ"/>
        <family val="3"/>
        <charset val="128"/>
      </rPr>
      <t>A4サイズ（タテ）</t>
    </r>
    <r>
      <rPr>
        <sz val="12"/>
        <rFont val="メイリオ"/>
        <family val="3"/>
        <charset val="128"/>
      </rPr>
      <t>です。</t>
    </r>
    <rPh sb="0" eb="2">
      <t>ハンエイ</t>
    </rPh>
    <rPh sb="10" eb="12">
      <t>カクニン</t>
    </rPh>
    <rPh sb="14" eb="16">
      <t>インサツ</t>
    </rPh>
    <rPh sb="24" eb="26">
      <t>ヨウシ</t>
    </rPh>
    <phoneticPr fontId="1"/>
  </si>
  <si>
    <r>
      <t>作成していただいた請求書は、</t>
    </r>
    <r>
      <rPr>
        <u/>
        <sz val="12"/>
        <rFont val="メイリオ"/>
        <family val="3"/>
        <charset val="128"/>
      </rPr>
      <t>毎月第1営業日厳守</t>
    </r>
    <r>
      <rPr>
        <sz val="12"/>
        <rFont val="メイリオ"/>
        <family val="3"/>
        <charset val="128"/>
      </rPr>
      <t>で郵送をお願いいたします。</t>
    </r>
    <rPh sb="0" eb="2">
      <t>サクセイ</t>
    </rPh>
    <rPh sb="9" eb="12">
      <t>セイキュウショ</t>
    </rPh>
    <rPh sb="14" eb="16">
      <t>マイツキ</t>
    </rPh>
    <rPh sb="21" eb="23">
      <t>ゲンシュ</t>
    </rPh>
    <phoneticPr fontId="1"/>
  </si>
  <si>
    <t>印刷後、請求書の内容を確認してください。</t>
    <rPh sb="0" eb="2">
      <t>インサツ</t>
    </rPh>
    <rPh sb="2" eb="3">
      <t>ゴ</t>
    </rPh>
    <rPh sb="4" eb="7">
      <t>セイキュウショ</t>
    </rPh>
    <rPh sb="8" eb="10">
      <t>ナイヨウ</t>
    </rPh>
    <rPh sb="11" eb="13">
      <t>カクニン</t>
    </rPh>
    <phoneticPr fontId="1"/>
  </si>
  <si>
    <t>内容に問題がなければ、全ての請求書に①で入力していただいた社名等の右脇に会社印の押印をお願いいたします。</t>
    <rPh sb="0" eb="2">
      <t>ナイヨウ</t>
    </rPh>
    <rPh sb="3" eb="5">
      <t>モンダイ</t>
    </rPh>
    <rPh sb="11" eb="12">
      <t>スベ</t>
    </rPh>
    <rPh sb="14" eb="17">
      <t>セイキュウショ</t>
    </rPh>
    <rPh sb="33" eb="34">
      <t>ミギ</t>
    </rPh>
    <rPh sb="36" eb="38">
      <t>カイシャ</t>
    </rPh>
    <rPh sb="38" eb="39">
      <t>イン</t>
    </rPh>
    <phoneticPr fontId="1"/>
  </si>
  <si>
    <t>請　求　書　兼　納　品　書</t>
    <rPh sb="0" eb="1">
      <t>ショウ</t>
    </rPh>
    <rPh sb="2" eb="3">
      <t>モトム</t>
    </rPh>
    <rPh sb="4" eb="5">
      <t>ショ</t>
    </rPh>
    <rPh sb="6" eb="7">
      <t>ケン</t>
    </rPh>
    <rPh sb="8" eb="9">
      <t>オサメ</t>
    </rPh>
    <rPh sb="10" eb="11">
      <t>ヒン</t>
    </rPh>
    <rPh sb="12" eb="13">
      <t>ショ</t>
    </rPh>
    <phoneticPr fontId="8"/>
  </si>
  <si>
    <r>
      <t>仕入先コードが不明な場合は、ユニット事業部業務購買部までお問合せください。</t>
    </r>
    <r>
      <rPr>
        <u/>
        <sz val="12"/>
        <rFont val="メイリオ"/>
        <family val="3"/>
        <charset val="128"/>
      </rPr>
      <t>（仕入先コードは7桁になります）</t>
    </r>
    <rPh sb="38" eb="40">
      <t>シイレ</t>
    </rPh>
    <rPh sb="40" eb="41">
      <t>サキ</t>
    </rPh>
    <rPh sb="46" eb="47">
      <t>ケタ</t>
    </rPh>
    <phoneticPr fontId="1"/>
  </si>
  <si>
    <t>【一覧シート】のA3の日付が反映されます</t>
    <rPh sb="1" eb="3">
      <t>イチラン</t>
    </rPh>
    <rPh sb="11" eb="13">
      <t>ヒヅケ</t>
    </rPh>
    <rPh sb="14" eb="16">
      <t>ハンエイ</t>
    </rPh>
    <phoneticPr fontId="1"/>
  </si>
  <si>
    <t>白黒印刷でお願いいたします。</t>
    <rPh sb="0" eb="2">
      <t>シロクロ</t>
    </rPh>
    <rPh sb="2" eb="4">
      <t>インサツ</t>
    </rPh>
    <rPh sb="6" eb="7">
      <t>ネガ</t>
    </rPh>
    <phoneticPr fontId="1"/>
  </si>
  <si>
    <t>登録番号は、適格請求書発行事業者（インボイス）の番号を入力してください。</t>
    <rPh sb="0" eb="2">
      <t>トウロク</t>
    </rPh>
    <rPh sb="2" eb="4">
      <t>バンゴウ</t>
    </rPh>
    <rPh sb="6" eb="8">
      <t>テキカク</t>
    </rPh>
    <rPh sb="8" eb="11">
      <t>セイキュウショ</t>
    </rPh>
    <rPh sb="11" eb="13">
      <t>ハッコウ</t>
    </rPh>
    <rPh sb="13" eb="15">
      <t>ジギョウ</t>
    </rPh>
    <rPh sb="15" eb="16">
      <t>シャ</t>
    </rPh>
    <rPh sb="24" eb="26">
      <t>バンゴウ</t>
    </rPh>
    <rPh sb="27" eb="29">
      <t>ニュウリョク</t>
    </rPh>
    <phoneticPr fontId="1"/>
  </si>
  <si>
    <t>登録番号は、　Ｔ ＋ 13桁の数字　になります。</t>
    <rPh sb="0" eb="2">
      <t>トウロク</t>
    </rPh>
    <rPh sb="2" eb="4">
      <t>バンゴウ</t>
    </rPh>
    <rPh sb="13" eb="14">
      <t>ケタ</t>
    </rPh>
    <rPh sb="15" eb="17">
      <t>スウジ</t>
    </rPh>
    <phoneticPr fontId="1"/>
  </si>
  <si>
    <t>登録番号はインボイスの番号になります</t>
    <rPh sb="0" eb="2">
      <t>トウロク</t>
    </rPh>
    <rPh sb="2" eb="4">
      <t>バンゴウ</t>
    </rPh>
    <rPh sb="11" eb="13">
      <t>バンゴウ</t>
    </rPh>
    <phoneticPr fontId="1"/>
  </si>
  <si>
    <t>税</t>
    <rPh sb="0" eb="1">
      <t>ゼイ</t>
    </rPh>
    <phoneticPr fontId="1"/>
  </si>
  <si>
    <t>単価</t>
    <rPh sb="0" eb="2">
      <t>タンカ</t>
    </rPh>
    <phoneticPr fontId="1"/>
  </si>
  <si>
    <t>㊞</t>
    <phoneticPr fontId="1"/>
  </si>
  <si>
    <t>税区分</t>
    <rPh sb="0" eb="3">
      <t>ゼイクブン</t>
    </rPh>
    <phoneticPr fontId="1"/>
  </si>
  <si>
    <t>小計（10%対象）</t>
    <rPh sb="0" eb="1">
      <t>ショウ</t>
    </rPh>
    <rPh sb="1" eb="2">
      <t>ケイ</t>
    </rPh>
    <rPh sb="6" eb="8">
      <t>タイショウ</t>
    </rPh>
    <phoneticPr fontId="8"/>
  </si>
  <si>
    <t>小計（非課税）</t>
    <rPh sb="0" eb="1">
      <t>ショウ</t>
    </rPh>
    <rPh sb="1" eb="2">
      <t>ケイ</t>
    </rPh>
    <rPh sb="3" eb="6">
      <t>ヒカゼイ</t>
    </rPh>
    <phoneticPr fontId="8"/>
  </si>
  <si>
    <t>合計</t>
    <rPh sb="0" eb="1">
      <t>ア</t>
    </rPh>
    <rPh sb="1" eb="2">
      <t>ケイ</t>
    </rPh>
    <phoneticPr fontId="8"/>
  </si>
  <si>
    <t>合計</t>
    <rPh sb="0" eb="2">
      <t>ゴウケイ</t>
    </rPh>
    <phoneticPr fontId="8"/>
  </si>
  <si>
    <t>次の請求書を作成する場合は次行に進み、上記手順通りに入力をお願いいたします。最大50枚まで請求書を作成できます。</t>
    <rPh sb="0" eb="1">
      <t>ツギ</t>
    </rPh>
    <rPh sb="2" eb="5">
      <t>セイキュウショ</t>
    </rPh>
    <rPh sb="6" eb="8">
      <t>サクセイ</t>
    </rPh>
    <rPh sb="10" eb="12">
      <t>バアイ</t>
    </rPh>
    <rPh sb="13" eb="14">
      <t>ツギ</t>
    </rPh>
    <rPh sb="14" eb="15">
      <t>ギョウ</t>
    </rPh>
    <rPh sb="16" eb="17">
      <t>スス</t>
    </rPh>
    <rPh sb="19" eb="21">
      <t>ジョウキ</t>
    </rPh>
    <rPh sb="21" eb="23">
      <t>テジュン</t>
    </rPh>
    <rPh sb="23" eb="24">
      <t>トオ</t>
    </rPh>
    <rPh sb="26" eb="28">
      <t>ニュウリョク</t>
    </rPh>
    <rPh sb="30" eb="31">
      <t>ネガ</t>
    </rPh>
    <phoneticPr fontId="1"/>
  </si>
  <si>
    <t>請求書作成方法《一覧入力：課税事業者用》</t>
    <rPh sb="0" eb="2">
      <t>セイキュウ</t>
    </rPh>
    <rPh sb="2" eb="3">
      <t>ショ</t>
    </rPh>
    <rPh sb="3" eb="5">
      <t>サクセイ</t>
    </rPh>
    <rPh sb="5" eb="7">
      <t>ホウホウ</t>
    </rPh>
    <rPh sb="8" eb="10">
      <t>イチラン</t>
    </rPh>
    <rPh sb="10" eb="12">
      <t>ニュウリョク</t>
    </rPh>
    <rPh sb="13" eb="15">
      <t>カゼイ</t>
    </rPh>
    <rPh sb="15" eb="18">
      <t>ジギョウシャ</t>
    </rPh>
    <rPh sb="18" eb="19">
      <t>ヨウ</t>
    </rPh>
    <phoneticPr fontId="1"/>
  </si>
  <si>
    <t>（例）2023年10月の場合　　2023/10/31</t>
    <phoneticPr fontId="1"/>
  </si>
  <si>
    <t>入力してください。</t>
    <rPh sb="0" eb="2">
      <t>ニュウリョク</t>
    </rPh>
    <phoneticPr fontId="1"/>
  </si>
  <si>
    <t>そのまま右に進み、1行目列の【月日】、【品名及び摘要】、【サイズ】、【数量】、【単位】、【単価】、【税区分】を</t>
    <rPh sb="4" eb="5">
      <t>ミギ</t>
    </rPh>
    <rPh sb="6" eb="7">
      <t>スス</t>
    </rPh>
    <rPh sb="10" eb="12">
      <t>ギョウメ</t>
    </rPh>
    <rPh sb="12" eb="13">
      <t>レツ</t>
    </rPh>
    <rPh sb="15" eb="16">
      <t>ツキ</t>
    </rPh>
    <rPh sb="16" eb="17">
      <t>ヒ</t>
    </rPh>
    <rPh sb="20" eb="22">
      <t>ヒンメイ</t>
    </rPh>
    <rPh sb="22" eb="23">
      <t>オヨ</t>
    </rPh>
    <rPh sb="24" eb="26">
      <t>テキヨウ</t>
    </rPh>
    <rPh sb="35" eb="37">
      <t>スウリョウ</t>
    </rPh>
    <rPh sb="40" eb="42">
      <t>タンイ</t>
    </rPh>
    <rPh sb="45" eb="47">
      <t>タンカ</t>
    </rPh>
    <rPh sb="50" eb="51">
      <t>ゼイ</t>
    </rPh>
    <rPh sb="51" eb="53">
      <t>クブン</t>
    </rPh>
    <phoneticPr fontId="1"/>
  </si>
  <si>
    <t>【品名及び摘要】、【数量】、【単価】、【税区分】欄は、必須項目です。必ず入力してください。</t>
    <rPh sb="20" eb="23">
      <t>ゼイクブン</t>
    </rPh>
    <phoneticPr fontId="1"/>
  </si>
  <si>
    <t>-</t>
  </si>
  <si>
    <t>　※</t>
    <phoneticPr fontId="1"/>
  </si>
  <si>
    <t>【税区分】はプルダウンになっています。「10」は税率10％、「非」は非課税という意味になります。</t>
    <phoneticPr fontId="1"/>
  </si>
  <si>
    <t>【税区分】のセルが赤くなった場合はエラーです。「10」または「非」を選択してください。（通常は「-」が表示されています）</t>
    <rPh sb="1" eb="4">
      <t>ゼイクブン</t>
    </rPh>
    <rPh sb="9" eb="10">
      <t>アカ</t>
    </rPh>
    <rPh sb="14" eb="16">
      <t>バアイ</t>
    </rPh>
    <rPh sb="31" eb="32">
      <t>ヒ</t>
    </rPh>
    <rPh sb="34" eb="36">
      <t>センタク</t>
    </rPh>
    <rPh sb="44" eb="46">
      <t>ツウジョウ</t>
    </rPh>
    <rPh sb="51" eb="53">
      <t>ヒョウジ</t>
    </rPh>
    <phoneticPr fontId="1"/>
  </si>
  <si>
    <t>※【一覧シート】を印刷すると処理月の請求一覧が出力されるようになっています。請求書の内容確認としてご利用いただけます。</t>
    <phoneticPr fontId="1"/>
  </si>
  <si>
    <t>全て大事な項目ですが、必須項目は必ず入力してください。【請求書シート】の自動計算に反映されません。</t>
    <rPh sb="0" eb="1">
      <t>スベ</t>
    </rPh>
    <rPh sb="2" eb="4">
      <t>ダイジ</t>
    </rPh>
    <rPh sb="5" eb="7">
      <t>コウモク</t>
    </rPh>
    <rPh sb="11" eb="13">
      <t>ヒッス</t>
    </rPh>
    <rPh sb="13" eb="15">
      <t>コウモク</t>
    </rPh>
    <rPh sb="16" eb="17">
      <t>カナラ</t>
    </rPh>
    <rPh sb="18" eb="20">
      <t>ニュウリョク</t>
    </rPh>
    <rPh sb="28" eb="30">
      <t>セイキュウ</t>
    </rPh>
    <rPh sb="30" eb="31">
      <t>ショ</t>
    </rPh>
    <rPh sb="36" eb="38">
      <t>ジドウ</t>
    </rPh>
    <rPh sb="38" eb="40">
      <t>ケイサン</t>
    </rPh>
    <rPh sb="41" eb="43">
      <t>ハンエイ</t>
    </rPh>
    <phoneticPr fontId="1"/>
  </si>
  <si>
    <t>T E L</t>
    <phoneticPr fontId="8"/>
  </si>
  <si>
    <t>【現場名】欄は必須項目です</t>
    <rPh sb="1" eb="3">
      <t>ゲンバ</t>
    </rPh>
    <rPh sb="3" eb="4">
      <t>メイ</t>
    </rPh>
    <rPh sb="5" eb="6">
      <t>ラン</t>
    </rPh>
    <rPh sb="7" eb="9">
      <t>ヒッス</t>
    </rPh>
    <rPh sb="9" eb="11">
      <t>コウモク</t>
    </rPh>
    <phoneticPr fontId="1"/>
  </si>
  <si>
    <t>【品名及び摘要】、【数量】、【単価】、【税区分】欄は必須項目です</t>
    <rPh sb="1" eb="3">
      <t>ヒンメイ</t>
    </rPh>
    <rPh sb="3" eb="4">
      <t>オヨ</t>
    </rPh>
    <rPh sb="5" eb="7">
      <t>テキヨウ</t>
    </rPh>
    <rPh sb="10" eb="12">
      <t>スウリョウ</t>
    </rPh>
    <rPh sb="15" eb="17">
      <t>タンカ</t>
    </rPh>
    <rPh sb="20" eb="23">
      <t>ゼイクブン</t>
    </rPh>
    <rPh sb="24" eb="25">
      <t>ラン</t>
    </rPh>
    <rPh sb="26" eb="28">
      <t>ヒッス</t>
    </rPh>
    <rPh sb="28" eb="30">
      <t>コウモク</t>
    </rPh>
    <phoneticPr fontId="1"/>
  </si>
  <si>
    <t>【備考】欄は必要事項がありましたら入力をお願いします</t>
    <rPh sb="1" eb="3">
      <t>ビコウ</t>
    </rPh>
    <rPh sb="4" eb="5">
      <t>ラン</t>
    </rPh>
    <rPh sb="6" eb="8">
      <t>ヒツヨウ</t>
    </rPh>
    <rPh sb="8" eb="10">
      <t>ジコウ</t>
    </rPh>
    <rPh sb="17" eb="19">
      <t>ニュウリョク</t>
    </rPh>
    <rPh sb="21" eb="22">
      <t>ネガ</t>
    </rPh>
    <phoneticPr fontId="1"/>
  </si>
  <si>
    <t>の部分は貴社の情報を入力してください</t>
    <rPh sb="1" eb="3">
      <t>ブブン</t>
    </rPh>
    <rPh sb="4" eb="6">
      <t>キシャ</t>
    </rPh>
    <rPh sb="7" eb="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</si>
</sst>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yyyy&quot;年&quot;m&quot;月&quot;d&quot;日&quot;;@"/>
    <numFmt numFmtId="177" formatCode="m/d"/>
    <numFmt numFmtId="178" formatCode="#,##0_ "/>
    <numFmt numFmtId="179" formatCode="yyyy&quot;年&quot;m&quot;月分請求書一覧&quot;"/>
    <numFmt numFmtId="180" formatCode="0.000_ ;[Red]\-0.000\ "/>
    <numFmt numFmtId="181" formatCode="#,##0.000"/>
    <numFmt numFmtId="182" formatCode="0.0000"/>
    <numFmt numFmtId="183" formatCode="0.00_ "/>
    <numFmt numFmtId="184" formatCode="0;\-0;;@"/>
  </numFmts>
  <fonts count="37">
    <font>
      <sz val="10"/>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1"/>
      <name val="ＭＳ Ｐゴシック"/>
      <family val="3"/>
      <charset val="128"/>
    </font>
    <font>
      <sz val="11"/>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b/>
      <sz val="14"/>
      <color theme="1"/>
      <name val="ＭＳ Ｐゴシック"/>
      <family val="3"/>
      <charset val="128"/>
      <scheme val="minor"/>
    </font>
    <font>
      <sz val="9"/>
      <name val="ＭＳ Ｐゴシック"/>
      <family val="3"/>
      <charset val="128"/>
    </font>
    <font>
      <sz val="11"/>
      <color theme="1"/>
      <name val="ＭＳ Ｐゴシック"/>
      <family val="3"/>
      <charset val="128"/>
      <scheme val="minor"/>
    </font>
    <font>
      <b/>
      <sz val="12"/>
      <name val="ＭＳ Ｐゴシック"/>
      <family val="3"/>
      <charset val="128"/>
    </font>
    <font>
      <b/>
      <sz val="14"/>
      <name val="ＭＳ Ｐゴシック"/>
      <family val="3"/>
      <charset val="128"/>
    </font>
    <font>
      <b/>
      <sz val="16"/>
      <name val="ＭＳ Ｐゴシック"/>
      <family val="3"/>
      <charset val="128"/>
    </font>
    <font>
      <b/>
      <sz val="18"/>
      <name val="ＭＳ Ｐゴシック"/>
      <family val="3"/>
      <charset val="128"/>
    </font>
    <font>
      <sz val="14"/>
      <color theme="0" tint="-0.249977111117893"/>
      <name val="ＭＳ Ｐゴシック"/>
      <family val="3"/>
      <charset val="128"/>
    </font>
    <font>
      <b/>
      <sz val="14"/>
      <color rgb="FFFF0000"/>
      <name val="ＭＳ Ｐゴシック"/>
      <family val="3"/>
      <charset val="128"/>
    </font>
    <font>
      <b/>
      <sz val="18"/>
      <color theme="1"/>
      <name val="ＭＳ Ｐゴシック"/>
      <family val="3"/>
      <charset val="128"/>
      <scheme val="minor"/>
    </font>
    <font>
      <b/>
      <sz val="16"/>
      <name val="メイリオ"/>
      <family val="3"/>
      <charset val="128"/>
    </font>
    <font>
      <sz val="10"/>
      <name val="メイリオ"/>
      <family val="3"/>
      <charset val="128"/>
    </font>
    <font>
      <sz val="12"/>
      <name val="メイリオ"/>
      <family val="3"/>
      <charset val="128"/>
    </font>
    <font>
      <u/>
      <sz val="12"/>
      <name val="メイリオ"/>
      <family val="3"/>
      <charset val="128"/>
    </font>
    <font>
      <b/>
      <sz val="12"/>
      <color rgb="FFFF0000"/>
      <name val="メイリオ"/>
      <family val="3"/>
      <charset val="128"/>
    </font>
    <font>
      <b/>
      <sz val="12"/>
      <name val="メイリオ"/>
      <family val="3"/>
      <charset val="128"/>
    </font>
    <font>
      <b/>
      <sz val="10"/>
      <name val="メイリオ"/>
      <family val="3"/>
      <charset val="128"/>
    </font>
    <font>
      <b/>
      <sz val="20"/>
      <color theme="1"/>
      <name val="ＭＳ Ｐゴシック"/>
      <family val="3"/>
      <charset val="128"/>
      <scheme val="minor"/>
    </font>
    <font>
      <sz val="10"/>
      <color theme="1"/>
      <name val="ＭＳ Ｐゴシック"/>
      <family val="3"/>
      <charset val="128"/>
      <scheme val="minor"/>
    </font>
    <font>
      <sz val="9"/>
      <name val="メイリオ"/>
      <family val="3"/>
      <charset val="128"/>
    </font>
    <font>
      <sz val="10"/>
      <color rgb="FFFF0000"/>
      <name val="メイリオ"/>
      <family val="3"/>
      <charset val="128"/>
    </font>
    <font>
      <b/>
      <sz val="10"/>
      <color rgb="FFFF0000"/>
      <name val="メイリオ"/>
      <family val="3"/>
      <charset val="128"/>
    </font>
  </fonts>
  <fills count="8">
    <fill>
      <patternFill patternType="none"/>
    </fill>
    <fill>
      <patternFill patternType="gray125"/>
    </fill>
    <fill>
      <patternFill patternType="solid">
        <fgColor rgb="FFFFCCFF"/>
        <bgColor indexed="64"/>
      </patternFill>
    </fill>
    <fill>
      <patternFill patternType="solid">
        <fgColor theme="0" tint="-0.14999847407452621"/>
        <bgColor indexed="64"/>
      </patternFill>
    </fill>
    <fill>
      <patternFill patternType="solid">
        <fgColor rgb="FFCCFFFF"/>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style="thick">
        <color indexed="64"/>
      </left>
      <right/>
      <top/>
      <bottom style="thick">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5"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26">
    <xf numFmtId="0" fontId="0" fillId="0" borderId="0" xfId="0"/>
    <xf numFmtId="0" fontId="4" fillId="0" borderId="0" xfId="0" applyFont="1" applyAlignment="1">
      <alignment horizontal="center" vertical="center"/>
    </xf>
    <xf numFmtId="0" fontId="4" fillId="0" borderId="1" xfId="0" applyFont="1" applyFill="1" applyBorder="1" applyAlignment="1">
      <alignment horizontal="center" shrinkToFit="1"/>
    </xf>
    <xf numFmtId="0" fontId="4" fillId="0" borderId="0" xfId="0" applyFont="1"/>
    <xf numFmtId="0" fontId="4" fillId="0" borderId="1" xfId="0" applyFont="1" applyFill="1" applyBorder="1"/>
    <xf numFmtId="0" fontId="4" fillId="0" borderId="0" xfId="0" applyFont="1" applyAlignment="1">
      <alignment horizontal="center" shrinkToFit="1"/>
    </xf>
    <xf numFmtId="0" fontId="4" fillId="0" borderId="0" xfId="0" applyFont="1" applyFill="1"/>
    <xf numFmtId="0" fontId="5" fillId="0" borderId="0" xfId="1">
      <alignment vertical="center"/>
    </xf>
    <xf numFmtId="0" fontId="11" fillId="0" borderId="0" xfId="1" applyFont="1">
      <alignment vertical="center"/>
    </xf>
    <xf numFmtId="0" fontId="4" fillId="0" borderId="0" xfId="0" applyFont="1" applyFill="1" applyAlignment="1">
      <alignment horizontal="center" shrinkToFit="1"/>
    </xf>
    <xf numFmtId="0" fontId="5" fillId="0" borderId="0" xfId="1" applyFont="1" applyBorder="1" applyAlignment="1">
      <alignment vertical="center" shrinkToFit="1"/>
    </xf>
    <xf numFmtId="49" fontId="4" fillId="0" borderId="16" xfId="0" applyNumberFormat="1" applyFont="1" applyFill="1" applyBorder="1" applyAlignment="1">
      <alignment horizontal="center" wrapText="1" shrinkToFit="1"/>
    </xf>
    <xf numFmtId="0" fontId="16" fillId="0" borderId="1" xfId="0" applyFont="1" applyFill="1" applyBorder="1" applyAlignment="1">
      <alignment wrapText="1"/>
    </xf>
    <xf numFmtId="0" fontId="13" fillId="0" borderId="0" xfId="1" applyFont="1" applyBorder="1" applyAlignment="1">
      <alignment vertical="center" shrinkToFit="1"/>
    </xf>
    <xf numFmtId="0" fontId="5" fillId="0" borderId="0" xfId="1" applyProtection="1">
      <alignment vertical="center"/>
    </xf>
    <xf numFmtId="0" fontId="4" fillId="0" borderId="5" xfId="0" applyFont="1" applyFill="1" applyBorder="1" applyAlignment="1">
      <alignment horizontal="center" shrinkToFit="1"/>
    </xf>
    <xf numFmtId="0" fontId="4" fillId="0" borderId="1" xfId="0" applyFont="1" applyFill="1" applyBorder="1" applyAlignment="1">
      <alignment horizontal="center"/>
    </xf>
    <xf numFmtId="0" fontId="0" fillId="0" borderId="0" xfId="0" applyFont="1"/>
    <xf numFmtId="0" fontId="0" fillId="0" borderId="0" xfId="0" applyFont="1" applyBorder="1" applyAlignment="1">
      <alignment horizontal="right"/>
    </xf>
    <xf numFmtId="0" fontId="5" fillId="0" borderId="0" xfId="1" applyFill="1">
      <alignment vertical="center"/>
    </xf>
    <xf numFmtId="0" fontId="11" fillId="0" borderId="0" xfId="1" applyFont="1" applyFill="1">
      <alignment vertical="center"/>
    </xf>
    <xf numFmtId="0" fontId="18" fillId="0" borderId="0" xfId="0" applyFont="1" applyFill="1" applyBorder="1" applyAlignment="1">
      <alignment horizontal="left"/>
    </xf>
    <xf numFmtId="0" fontId="5" fillId="3" borderId="0" xfId="1" applyFill="1">
      <alignment vertical="center"/>
    </xf>
    <xf numFmtId="176" fontId="7" fillId="3" borderId="0" xfId="1" applyNumberFormat="1" applyFont="1" applyFill="1" applyAlignment="1">
      <alignment vertical="center"/>
    </xf>
    <xf numFmtId="0" fontId="11" fillId="3" borderId="0" xfId="1" applyFont="1" applyFill="1">
      <alignment vertical="center"/>
    </xf>
    <xf numFmtId="176" fontId="0" fillId="0" borderId="0" xfId="0" applyNumberFormat="1" applyFont="1" applyFill="1" applyBorder="1" applyAlignment="1">
      <alignment shrinkToFit="1"/>
    </xf>
    <xf numFmtId="0" fontId="4" fillId="0" borderId="6" xfId="0" applyFont="1" applyFill="1" applyBorder="1" applyAlignment="1">
      <alignment horizontal="left" shrinkToFit="1"/>
    </xf>
    <xf numFmtId="0" fontId="4" fillId="0" borderId="4"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5" xfId="0" applyFont="1" applyFill="1" applyBorder="1" applyAlignment="1">
      <alignment horizontal="center" vertical="center"/>
    </xf>
    <xf numFmtId="0" fontId="5" fillId="6" borderId="0" xfId="1" applyFill="1">
      <alignment vertical="center"/>
    </xf>
    <xf numFmtId="0" fontId="21" fillId="3" borderId="0" xfId="0" applyFont="1" applyFill="1" applyBorder="1" applyAlignment="1" applyProtection="1">
      <alignment vertical="center"/>
    </xf>
    <xf numFmtId="0" fontId="15" fillId="3" borderId="0" xfId="1" applyFont="1" applyFill="1" applyProtection="1">
      <alignment vertical="center"/>
    </xf>
    <xf numFmtId="0" fontId="5" fillId="3" borderId="0" xfId="1" applyFill="1" applyProtection="1">
      <alignment vertical="center"/>
    </xf>
    <xf numFmtId="0" fontId="9" fillId="0" borderId="0" xfId="1" applyFont="1" applyAlignment="1" applyProtection="1">
      <alignment horizontal="center" vertical="center"/>
    </xf>
    <xf numFmtId="0" fontId="6" fillId="0" borderId="0" xfId="1" applyFont="1" applyAlignment="1" applyProtection="1">
      <alignment horizontal="center" vertical="center" wrapText="1"/>
    </xf>
    <xf numFmtId="0" fontId="6" fillId="0" borderId="0" xfId="1" applyFont="1" applyProtection="1">
      <alignment vertical="center"/>
    </xf>
    <xf numFmtId="0" fontId="12" fillId="0" borderId="0" xfId="1" applyFont="1" applyProtection="1">
      <alignment vertical="center"/>
    </xf>
    <xf numFmtId="0" fontId="5" fillId="0" borderId="0" xfId="1" applyAlignment="1" applyProtection="1">
      <alignment vertical="center" shrinkToFit="1"/>
    </xf>
    <xf numFmtId="0" fontId="5" fillId="0" borderId="0" xfId="1" applyBorder="1" applyAlignment="1" applyProtection="1">
      <alignment vertical="center" shrinkToFit="1"/>
    </xf>
    <xf numFmtId="0" fontId="5" fillId="0" borderId="0" xfId="1" applyFont="1" applyBorder="1" applyAlignment="1" applyProtection="1">
      <alignment vertical="center" shrinkToFit="1"/>
    </xf>
    <xf numFmtId="0" fontId="13" fillId="0" borderId="0" xfId="1" applyFont="1" applyBorder="1" applyAlignment="1" applyProtection="1">
      <alignment horizontal="center" vertical="center" shrinkToFit="1"/>
    </xf>
    <xf numFmtId="0" fontId="5" fillId="0" borderId="0" xfId="1" applyBorder="1" applyAlignment="1" applyProtection="1">
      <alignment vertical="center"/>
    </xf>
    <xf numFmtId="0" fontId="15" fillId="0" borderId="0" xfId="1" applyFont="1" applyBorder="1" applyAlignment="1" applyProtection="1">
      <alignment vertical="center" shrinkToFit="1"/>
    </xf>
    <xf numFmtId="0" fontId="17" fillId="0" borderId="0" xfId="1" applyFont="1" applyBorder="1" applyAlignment="1" applyProtection="1">
      <alignment horizontal="center" vertical="center" shrinkToFit="1"/>
    </xf>
    <xf numFmtId="0" fontId="5" fillId="0" borderId="0" xfId="1" applyAlignment="1" applyProtection="1">
      <alignment horizontal="center" vertical="center" shrinkToFit="1"/>
    </xf>
    <xf numFmtId="0" fontId="11" fillId="0" borderId="0" xfId="1" applyFont="1" applyAlignment="1" applyProtection="1">
      <alignment vertical="center" shrinkToFit="1"/>
    </xf>
    <xf numFmtId="0" fontId="6" fillId="0" borderId="8" xfId="1" applyFont="1" applyBorder="1" applyAlignment="1" applyProtection="1">
      <alignment horizontal="center" vertical="center" shrinkToFit="1"/>
    </xf>
    <xf numFmtId="0" fontId="11" fillId="0" borderId="8" xfId="1" applyFont="1" applyBorder="1" applyAlignment="1" applyProtection="1">
      <alignment horizontal="center" vertical="center" shrinkToFit="1"/>
    </xf>
    <xf numFmtId="178" fontId="6" fillId="0" borderId="8" xfId="1" applyNumberFormat="1" applyFont="1" applyBorder="1" applyAlignment="1" applyProtection="1">
      <alignment horizontal="right" vertical="center" shrinkToFit="1"/>
    </xf>
    <xf numFmtId="178" fontId="6" fillId="0" borderId="9" xfId="1" applyNumberFormat="1" applyFont="1" applyBorder="1" applyAlignment="1" applyProtection="1">
      <alignment horizontal="right" vertical="center" shrinkToFit="1"/>
    </xf>
    <xf numFmtId="178" fontId="6" fillId="0" borderId="19" xfId="1" applyNumberFormat="1" applyFont="1" applyBorder="1" applyAlignment="1" applyProtection="1">
      <alignment horizontal="right" vertical="center" shrinkToFit="1"/>
    </xf>
    <xf numFmtId="0" fontId="5" fillId="0" borderId="20" xfId="1" applyBorder="1" applyAlignment="1" applyProtection="1">
      <alignment vertical="center" shrinkToFit="1"/>
    </xf>
    <xf numFmtId="178" fontId="7" fillId="0" borderId="21" xfId="1" applyNumberFormat="1" applyFont="1" applyBorder="1" applyAlignment="1" applyProtection="1">
      <alignment vertical="center" shrinkToFit="1"/>
    </xf>
    <xf numFmtId="0" fontId="7" fillId="0" borderId="0" xfId="1" applyFont="1" applyAlignment="1" applyProtection="1">
      <alignment horizontal="left" vertical="center" wrapText="1"/>
    </xf>
    <xf numFmtId="0" fontId="10" fillId="0" borderId="0" xfId="1" applyFont="1" applyAlignment="1" applyProtection="1">
      <alignment horizontal="left" vertical="center" wrapText="1"/>
    </xf>
    <xf numFmtId="38" fontId="2" fillId="0" borderId="1" xfId="2" applyNumberFormat="1" applyFont="1" applyBorder="1" applyAlignment="1">
      <alignment shrinkToFit="1"/>
    </xf>
    <xf numFmtId="0" fontId="5" fillId="0" borderId="0" xfId="1" applyFill="1" applyProtection="1">
      <alignment vertical="center"/>
    </xf>
    <xf numFmtId="180" fontId="4" fillId="0" borderId="1" xfId="0" applyNumberFormat="1" applyFont="1" applyFill="1" applyBorder="1" applyAlignment="1">
      <alignment shrinkToFit="1"/>
    </xf>
    <xf numFmtId="0" fontId="4" fillId="0" borderId="1" xfId="0" applyFont="1" applyFill="1" applyBorder="1" applyAlignment="1">
      <alignment horizontal="left"/>
    </xf>
    <xf numFmtId="0" fontId="5" fillId="0" borderId="0" xfId="1" applyBorder="1">
      <alignment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wrapText="1"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shrinkToFit="1"/>
    </xf>
    <xf numFmtId="0" fontId="13" fillId="0" borderId="0" xfId="1" applyFont="1" applyFill="1" applyAlignment="1">
      <alignment horizontal="center" vertical="center"/>
    </xf>
    <xf numFmtId="0" fontId="4" fillId="0" borderId="0" xfId="0" applyFont="1" applyAlignment="1">
      <alignment vertical="center"/>
    </xf>
    <xf numFmtId="0" fontId="25" fillId="0" borderId="0" xfId="0" applyFont="1" applyAlignment="1">
      <alignment vertical="center"/>
    </xf>
    <xf numFmtId="0" fontId="26" fillId="0" borderId="0" xfId="0" applyFont="1"/>
    <xf numFmtId="0" fontId="27" fillId="0" borderId="0" xfId="0" applyFont="1"/>
    <xf numFmtId="0" fontId="29" fillId="0" borderId="0" xfId="0" applyFont="1"/>
    <xf numFmtId="0" fontId="30" fillId="0" borderId="0" xfId="0" applyFont="1"/>
    <xf numFmtId="0" fontId="31" fillId="0" borderId="0" xfId="0" applyFont="1"/>
    <xf numFmtId="0" fontId="5" fillId="0" borderId="0" xfId="1" applyProtection="1">
      <alignment vertical="center"/>
      <protection locked="0"/>
    </xf>
    <xf numFmtId="0" fontId="13" fillId="0" borderId="0" xfId="1" applyFont="1" applyBorder="1" applyAlignment="1" applyProtection="1">
      <alignment vertical="center" shrinkToFit="1"/>
      <protection locked="0"/>
    </xf>
    <xf numFmtId="0" fontId="5" fillId="0" borderId="0" xfId="1" applyFont="1" applyBorder="1" applyAlignment="1" applyProtection="1">
      <alignment vertical="center" shrinkToFit="1"/>
      <protection locked="0"/>
    </xf>
    <xf numFmtId="182" fontId="5" fillId="0" borderId="0" xfId="1" applyNumberFormat="1">
      <alignment vertical="center"/>
    </xf>
    <xf numFmtId="183" fontId="5" fillId="0" borderId="0" xfId="1" applyNumberFormat="1">
      <alignment vertical="center"/>
    </xf>
    <xf numFmtId="0" fontId="26" fillId="3" borderId="0" xfId="0" applyFont="1" applyFill="1"/>
    <xf numFmtId="0" fontId="27" fillId="3" borderId="0" xfId="0" applyFont="1" applyFill="1"/>
    <xf numFmtId="176" fontId="6" fillId="0" borderId="0" xfId="1" applyNumberFormat="1" applyFont="1" applyAlignment="1" applyProtection="1">
      <alignment vertical="center"/>
    </xf>
    <xf numFmtId="0" fontId="9" fillId="0" borderId="0" xfId="1" applyFont="1" applyAlignment="1" applyProtection="1">
      <alignment horizontal="left" vertical="center"/>
    </xf>
    <xf numFmtId="178" fontId="6" fillId="0" borderId="0" xfId="1" applyNumberFormat="1" applyFont="1" applyBorder="1" applyAlignment="1" applyProtection="1">
      <alignment horizontal="right" vertical="center" shrinkToFit="1"/>
    </xf>
    <xf numFmtId="0" fontId="4" fillId="0" borderId="7" xfId="0" applyFont="1" applyFill="1" applyBorder="1" applyAlignment="1">
      <alignment horizontal="center" vertical="center" shrinkToFit="1"/>
    </xf>
    <xf numFmtId="0" fontId="17" fillId="0" borderId="1" xfId="1" applyFont="1" applyBorder="1" applyAlignment="1" applyProtection="1">
      <alignment horizontal="center" vertical="center" shrinkToFit="1"/>
    </xf>
    <xf numFmtId="177" fontId="6" fillId="0" borderId="8" xfId="1" applyNumberFormat="1" applyFont="1" applyBorder="1" applyAlignment="1" applyProtection="1">
      <alignment horizontal="center" vertical="center" shrinkToFit="1"/>
    </xf>
    <xf numFmtId="177" fontId="6" fillId="0" borderId="18" xfId="1" applyNumberFormat="1" applyFont="1" applyBorder="1" applyAlignment="1" applyProtection="1">
      <alignment horizontal="center" vertical="center" shrinkToFit="1"/>
    </xf>
    <xf numFmtId="0" fontId="7" fillId="0" borderId="18" xfId="1" applyFont="1" applyBorder="1" applyAlignment="1" applyProtection="1">
      <alignment vertical="center" shrinkToFit="1"/>
    </xf>
    <xf numFmtId="38" fontId="2" fillId="0" borderId="5" xfId="2" applyNumberFormat="1" applyFont="1" applyBorder="1" applyAlignment="1">
      <alignment shrinkToFit="1"/>
    </xf>
    <xf numFmtId="0" fontId="4" fillId="0" borderId="5" xfId="0" applyFont="1" applyFill="1" applyBorder="1" applyAlignment="1">
      <alignment horizontal="center" vertical="center" shrinkToFit="1"/>
    </xf>
    <xf numFmtId="0" fontId="4" fillId="0" borderId="17" xfId="0" applyNumberFormat="1" applyFont="1" applyFill="1" applyBorder="1" applyAlignment="1">
      <alignment horizontal="center" shrinkToFit="1"/>
    </xf>
    <xf numFmtId="0" fontId="34" fillId="0" borderId="0" xfId="0" applyFont="1" applyAlignment="1">
      <alignment vertical="top"/>
    </xf>
    <xf numFmtId="184" fontId="5" fillId="7" borderId="1" xfId="3" applyNumberFormat="1" applyFont="1" applyFill="1" applyBorder="1" applyAlignment="1" applyProtection="1">
      <alignment horizontal="center" vertical="center" shrinkToFit="1"/>
    </xf>
    <xf numFmtId="0" fontId="5" fillId="0" borderId="0" xfId="1" applyAlignment="1">
      <alignment horizontal="right" vertical="center"/>
    </xf>
    <xf numFmtId="0" fontId="4" fillId="0" borderId="1" xfId="0" applyNumberFormat="1" applyFont="1" applyFill="1" applyBorder="1" applyAlignment="1">
      <alignment horizontal="center" shrinkToFit="1"/>
    </xf>
    <xf numFmtId="0" fontId="35" fillId="0" borderId="0" xfId="0" applyFont="1"/>
    <xf numFmtId="0" fontId="36" fillId="0" borderId="0" xfId="0" applyFont="1" applyAlignment="1">
      <alignment horizontal="right"/>
    </xf>
    <xf numFmtId="0" fontId="26" fillId="0" borderId="0" xfId="0" applyFont="1" applyAlignment="1">
      <alignment horizontal="left" vertical="center"/>
    </xf>
    <xf numFmtId="0" fontId="35" fillId="0" borderId="0" xfId="0" applyFont="1" applyAlignment="1">
      <alignment horizontal="left"/>
    </xf>
    <xf numFmtId="0" fontId="10" fillId="0" borderId="0" xfId="1" applyFont="1" applyAlignment="1" applyProtection="1">
      <alignment horizontal="center" vertical="top"/>
    </xf>
    <xf numFmtId="176" fontId="6" fillId="0" borderId="0" xfId="1" applyNumberFormat="1" applyFont="1" applyFill="1" applyAlignment="1" applyProtection="1">
      <alignment horizontal="right" vertical="center"/>
    </xf>
    <xf numFmtId="0" fontId="12" fillId="0" borderId="0" xfId="1" applyFont="1" applyAlignment="1" applyProtection="1">
      <alignment horizontal="distributed" vertical="center"/>
    </xf>
    <xf numFmtId="0" fontId="14" fillId="0" borderId="0" xfId="1" applyFont="1" applyAlignment="1" applyProtection="1">
      <alignment horizontal="distributed" vertical="center"/>
    </xf>
    <xf numFmtId="0" fontId="17" fillId="0" borderId="0" xfId="1" applyFont="1" applyAlignment="1" applyProtection="1">
      <alignment horizontal="distributed" vertical="center"/>
    </xf>
    <xf numFmtId="0" fontId="12" fillId="6" borderId="0" xfId="1" applyFont="1" applyFill="1" applyAlignment="1" applyProtection="1">
      <alignment horizontal="left" vertical="center" shrinkToFit="1"/>
      <protection locked="0"/>
    </xf>
    <xf numFmtId="0" fontId="14" fillId="6" borderId="0" xfId="1" applyFont="1" applyFill="1" applyAlignment="1" applyProtection="1">
      <alignment horizontal="left" vertical="center" shrinkToFit="1"/>
      <protection locked="0"/>
    </xf>
    <xf numFmtId="0" fontId="11" fillId="6" borderId="0" xfId="1" applyFont="1" applyFill="1" applyAlignment="1" applyProtection="1">
      <alignment horizontal="left" vertical="center" shrinkToFit="1"/>
      <protection locked="0"/>
    </xf>
    <xf numFmtId="0" fontId="33" fillId="0" borderId="0" xfId="1" applyFont="1" applyFill="1" applyAlignment="1" applyProtection="1">
      <alignment horizontal="center" vertical="center" shrinkToFit="1"/>
      <protection locked="0"/>
    </xf>
    <xf numFmtId="178" fontId="7" fillId="0" borderId="7" xfId="1" applyNumberFormat="1" applyFont="1" applyBorder="1" applyAlignment="1" applyProtection="1">
      <alignment horizontal="center" vertical="center" shrinkToFit="1"/>
    </xf>
    <xf numFmtId="178" fontId="7" fillId="0" borderId="8" xfId="1" applyNumberFormat="1" applyFont="1" applyBorder="1" applyAlignment="1" applyProtection="1">
      <alignment horizontal="center" vertical="center" shrinkToFit="1"/>
    </xf>
    <xf numFmtId="178" fontId="7" fillId="0" borderId="9" xfId="1" applyNumberFormat="1" applyFont="1" applyBorder="1" applyAlignment="1" applyProtection="1">
      <alignment horizontal="center" vertical="center" shrinkToFit="1"/>
    </xf>
    <xf numFmtId="178" fontId="7" fillId="0" borderId="20" xfId="1" applyNumberFormat="1" applyFont="1" applyBorder="1" applyAlignment="1" applyProtection="1">
      <alignment horizontal="center" vertical="center" shrinkToFit="1"/>
    </xf>
    <xf numFmtId="178" fontId="7" fillId="0" borderId="3" xfId="1" applyNumberFormat="1" applyFont="1" applyBorder="1" applyAlignment="1" applyProtection="1">
      <alignment horizontal="center" vertical="center" shrinkToFit="1"/>
    </xf>
    <xf numFmtId="178" fontId="7" fillId="0" borderId="21" xfId="1" applyNumberFormat="1" applyFont="1" applyBorder="1" applyAlignment="1" applyProtection="1">
      <alignment horizontal="center" vertical="center" shrinkToFit="1"/>
    </xf>
    <xf numFmtId="0" fontId="13" fillId="0" borderId="0" xfId="1" applyFont="1" applyFill="1" applyAlignment="1">
      <alignment horizontal="center" vertical="center"/>
    </xf>
    <xf numFmtId="0" fontId="4" fillId="0" borderId="0" xfId="0" applyFont="1" applyAlignment="1">
      <alignment horizontal="left" vertical="center"/>
    </xf>
    <xf numFmtId="178" fontId="24" fillId="0" borderId="22" xfId="1" applyNumberFormat="1" applyFont="1" applyFill="1" applyBorder="1" applyAlignment="1" applyProtection="1">
      <alignment horizontal="right" vertical="center" shrinkToFit="1"/>
    </xf>
    <xf numFmtId="178" fontId="24" fillId="0" borderId="10" xfId="1" applyNumberFormat="1" applyFont="1" applyFill="1" applyBorder="1" applyAlignment="1" applyProtection="1">
      <alignment horizontal="right" vertical="center" shrinkToFit="1"/>
    </xf>
    <xf numFmtId="178" fontId="24" fillId="0" borderId="11" xfId="1" applyNumberFormat="1" applyFont="1" applyFill="1" applyBorder="1" applyAlignment="1" applyProtection="1">
      <alignment horizontal="right" vertical="center" shrinkToFit="1"/>
    </xf>
    <xf numFmtId="178" fontId="24" fillId="0" borderId="23" xfId="1" applyNumberFormat="1" applyFont="1" applyFill="1" applyBorder="1" applyAlignment="1" applyProtection="1">
      <alignment horizontal="right" vertical="center" shrinkToFit="1"/>
    </xf>
    <xf numFmtId="178" fontId="24" fillId="0" borderId="12" xfId="1" applyNumberFormat="1" applyFont="1" applyFill="1" applyBorder="1" applyAlignment="1" applyProtection="1">
      <alignment horizontal="right" vertical="center" shrinkToFit="1"/>
    </xf>
    <xf numFmtId="178" fontId="24" fillId="0" borderId="13" xfId="1" applyNumberFormat="1" applyFont="1" applyFill="1" applyBorder="1" applyAlignment="1" applyProtection="1">
      <alignment horizontal="right" vertical="center" shrinkToFit="1"/>
    </xf>
    <xf numFmtId="0" fontId="5" fillId="0" borderId="22" xfId="1" applyFont="1" applyBorder="1" applyAlignment="1" applyProtection="1">
      <alignment horizontal="center" vertical="center" shrinkToFit="1"/>
    </xf>
    <xf numFmtId="0" fontId="5" fillId="0" borderId="10" xfId="1" applyFont="1" applyBorder="1" applyAlignment="1" applyProtection="1">
      <alignment horizontal="center" vertical="center" shrinkToFit="1"/>
    </xf>
    <xf numFmtId="0" fontId="5" fillId="0" borderId="11" xfId="1" applyFont="1" applyBorder="1" applyAlignment="1" applyProtection="1">
      <alignment horizontal="center" vertical="center" shrinkToFit="1"/>
    </xf>
    <xf numFmtId="0" fontId="5" fillId="0" borderId="23" xfId="1" applyFont="1" applyBorder="1" applyAlignment="1" applyProtection="1">
      <alignment horizontal="center" vertical="center" shrinkToFit="1"/>
    </xf>
    <xf numFmtId="0" fontId="5" fillId="0" borderId="12" xfId="1" applyFont="1" applyBorder="1" applyAlignment="1" applyProtection="1">
      <alignment horizontal="center" vertical="center" shrinkToFit="1"/>
    </xf>
    <xf numFmtId="0" fontId="5" fillId="0" borderId="13" xfId="1" applyFont="1" applyBorder="1" applyAlignment="1" applyProtection="1">
      <alignment horizontal="center" vertical="center" shrinkToFit="1"/>
    </xf>
    <xf numFmtId="0" fontId="17" fillId="0" borderId="1" xfId="1" applyFont="1" applyBorder="1" applyAlignment="1" applyProtection="1">
      <alignment horizontal="center" vertical="center" shrinkToFit="1"/>
    </xf>
    <xf numFmtId="0" fontId="12" fillId="0" borderId="1" xfId="1" applyFont="1" applyFill="1" applyBorder="1" applyAlignment="1" applyProtection="1">
      <alignment horizontal="center" vertical="center" shrinkToFit="1"/>
    </xf>
    <xf numFmtId="3" fontId="6" fillId="7" borderId="1" xfId="2" applyNumberFormat="1" applyFont="1" applyFill="1" applyBorder="1" applyAlignment="1" applyProtection="1">
      <alignment horizontal="right" vertical="center" shrinkToFit="1"/>
    </xf>
    <xf numFmtId="0" fontId="5" fillId="0" borderId="6" xfId="1" applyFont="1" applyBorder="1" applyAlignment="1" applyProtection="1">
      <alignment horizontal="center" vertical="center" shrinkToFit="1"/>
    </xf>
    <xf numFmtId="177" fontId="6" fillId="0" borderId="7" xfId="1" applyNumberFormat="1" applyFont="1" applyBorder="1" applyAlignment="1" applyProtection="1">
      <alignment horizontal="center" vertical="center" shrinkToFit="1"/>
    </xf>
    <xf numFmtId="177" fontId="6" fillId="0" borderId="8" xfId="1" applyNumberFormat="1" applyFont="1" applyBorder="1" applyAlignment="1" applyProtection="1">
      <alignment horizontal="center" vertical="center" shrinkToFit="1"/>
    </xf>
    <xf numFmtId="177" fontId="6" fillId="0" borderId="9" xfId="1" applyNumberFormat="1" applyFont="1" applyBorder="1" applyAlignment="1" applyProtection="1">
      <alignment horizontal="center" vertical="center" shrinkToFit="1"/>
    </xf>
    <xf numFmtId="177" fontId="6" fillId="0" borderId="18" xfId="1" applyNumberFormat="1" applyFont="1" applyBorder="1" applyAlignment="1" applyProtection="1">
      <alignment horizontal="center" vertical="center" shrinkToFit="1"/>
    </xf>
    <xf numFmtId="177" fontId="6" fillId="0" borderId="0" xfId="1" applyNumberFormat="1" applyFont="1" applyBorder="1" applyAlignment="1" applyProtection="1">
      <alignment horizontal="center" vertical="center" shrinkToFit="1"/>
    </xf>
    <xf numFmtId="177" fontId="6" fillId="0" borderId="19" xfId="1" applyNumberFormat="1" applyFont="1" applyBorder="1" applyAlignment="1" applyProtection="1">
      <alignment horizontal="center" vertical="center" shrinkToFit="1"/>
    </xf>
    <xf numFmtId="177" fontId="6" fillId="0" borderId="20" xfId="1" applyNumberFormat="1" applyFont="1" applyBorder="1" applyAlignment="1" applyProtection="1">
      <alignment horizontal="center" vertical="center" shrinkToFit="1"/>
    </xf>
    <xf numFmtId="177" fontId="6" fillId="0" borderId="3" xfId="1" applyNumberFormat="1" applyFont="1" applyBorder="1" applyAlignment="1" applyProtection="1">
      <alignment horizontal="center" vertical="center" shrinkToFit="1"/>
    </xf>
    <xf numFmtId="177" fontId="6" fillId="0" borderId="21" xfId="1" applyNumberFormat="1" applyFont="1" applyBorder="1" applyAlignment="1" applyProtection="1">
      <alignment horizontal="center" vertical="center" shrinkToFit="1"/>
    </xf>
    <xf numFmtId="3" fontId="6" fillId="0" borderId="1" xfId="2" applyNumberFormat="1" applyFont="1" applyFill="1" applyBorder="1" applyAlignment="1" applyProtection="1">
      <alignment horizontal="right" vertical="center" shrinkToFit="1"/>
    </xf>
    <xf numFmtId="177" fontId="6" fillId="0" borderId="1" xfId="1" applyNumberFormat="1" applyFont="1" applyFill="1" applyBorder="1" applyAlignment="1" applyProtection="1">
      <alignment horizontal="center" vertical="center" shrinkToFit="1"/>
    </xf>
    <xf numFmtId="0" fontId="12" fillId="7" borderId="5" xfId="1" applyFont="1" applyFill="1" applyBorder="1" applyAlignment="1" applyProtection="1">
      <alignment horizontal="center" vertical="center" shrinkToFit="1"/>
    </xf>
    <xf numFmtId="0" fontId="12" fillId="7" borderId="2" xfId="1" applyFont="1" applyFill="1" applyBorder="1" applyAlignment="1" applyProtection="1">
      <alignment horizontal="center" vertical="center" shrinkToFit="1"/>
    </xf>
    <xf numFmtId="0" fontId="12" fillId="7" borderId="6" xfId="1" applyFont="1" applyFill="1" applyBorder="1" applyAlignment="1" applyProtection="1">
      <alignment horizontal="center" vertical="center" shrinkToFit="1"/>
    </xf>
    <xf numFmtId="0" fontId="6" fillId="0" borderId="5" xfId="1" applyFont="1" applyFill="1" applyBorder="1" applyAlignment="1" applyProtection="1">
      <alignment horizontal="center" vertical="center" shrinkToFit="1"/>
    </xf>
    <xf numFmtId="0" fontId="6" fillId="0" borderId="2"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shrinkToFit="1"/>
    </xf>
    <xf numFmtId="181" fontId="6" fillId="7" borderId="5" xfId="2" applyNumberFormat="1" applyFont="1" applyFill="1" applyBorder="1" applyAlignment="1" applyProtection="1">
      <alignment horizontal="right" vertical="center" shrinkToFit="1"/>
    </xf>
    <xf numFmtId="181" fontId="6" fillId="7" borderId="2" xfId="2" applyNumberFormat="1" applyFont="1" applyFill="1" applyBorder="1" applyAlignment="1" applyProtection="1">
      <alignment horizontal="right" vertical="center" shrinkToFit="1"/>
    </xf>
    <xf numFmtId="181" fontId="6" fillId="7" borderId="6" xfId="2" applyNumberFormat="1" applyFont="1" applyFill="1" applyBorder="1" applyAlignment="1" applyProtection="1">
      <alignment horizontal="right" vertical="center" shrinkToFit="1"/>
    </xf>
    <xf numFmtId="177" fontId="6" fillId="0" borderId="1" xfId="1" applyNumberFormat="1" applyFont="1" applyBorder="1" applyAlignment="1" applyProtection="1">
      <alignment horizontal="center" vertical="center" shrinkToFit="1"/>
    </xf>
    <xf numFmtId="0" fontId="10" fillId="0" borderId="7" xfId="1" applyFont="1" applyFill="1" applyBorder="1" applyAlignment="1" applyProtection="1">
      <alignment horizontal="center" vertical="center" shrinkToFit="1"/>
    </xf>
    <xf numFmtId="0" fontId="10" fillId="0" borderId="8" xfId="1" applyFont="1" applyFill="1" applyBorder="1" applyAlignment="1" applyProtection="1">
      <alignment horizontal="center" vertical="center" shrinkToFit="1"/>
    </xf>
    <xf numFmtId="0" fontId="10" fillId="0" borderId="9" xfId="1" applyFont="1" applyFill="1" applyBorder="1" applyAlignment="1" applyProtection="1">
      <alignment horizontal="center" vertical="center" shrinkToFit="1"/>
    </xf>
    <xf numFmtId="0" fontId="10" fillId="0" borderId="20" xfId="1" applyFont="1" applyFill="1" applyBorder="1" applyAlignment="1" applyProtection="1">
      <alignment horizontal="center" vertical="center" shrinkToFit="1"/>
    </xf>
    <xf numFmtId="0" fontId="10" fillId="0" borderId="3" xfId="1" applyFont="1" applyFill="1" applyBorder="1" applyAlignment="1" applyProtection="1">
      <alignment horizontal="center" vertical="center" shrinkToFit="1"/>
    </xf>
    <xf numFmtId="0" fontId="10" fillId="0" borderId="21" xfId="1" applyFont="1" applyFill="1" applyBorder="1" applyAlignment="1" applyProtection="1">
      <alignment horizontal="center" vertical="center" shrinkToFit="1"/>
    </xf>
    <xf numFmtId="0" fontId="6" fillId="0" borderId="5" xfId="1" applyFont="1" applyBorder="1" applyAlignment="1" applyProtection="1">
      <alignment horizontal="center" vertical="center" shrinkToFit="1"/>
    </xf>
    <xf numFmtId="0" fontId="6" fillId="0" borderId="2" xfId="1" applyFont="1" applyBorder="1" applyAlignment="1" applyProtection="1">
      <alignment horizontal="center" vertical="center" shrinkToFit="1"/>
    </xf>
    <xf numFmtId="0" fontId="6" fillId="0" borderId="6" xfId="1" applyFont="1" applyBorder="1" applyAlignment="1" applyProtection="1">
      <alignment horizontal="center" vertical="center" shrinkToFit="1"/>
    </xf>
    <xf numFmtId="0" fontId="12" fillId="0" borderId="1" xfId="1" applyFont="1" applyBorder="1" applyAlignment="1" applyProtection="1">
      <alignment horizontal="center" vertical="center" shrinkToFit="1"/>
    </xf>
    <xf numFmtId="3" fontId="6" fillId="7" borderId="5" xfId="2" applyNumberFormat="1" applyFont="1" applyFill="1" applyBorder="1" applyAlignment="1" applyProtection="1">
      <alignment horizontal="right" vertical="center" shrinkToFit="1"/>
    </xf>
    <xf numFmtId="3" fontId="6" fillId="7" borderId="2" xfId="2" applyNumberFormat="1" applyFont="1" applyFill="1" applyBorder="1" applyAlignment="1" applyProtection="1">
      <alignment horizontal="right" vertical="center" shrinkToFit="1"/>
    </xf>
    <xf numFmtId="3" fontId="6" fillId="7" borderId="6" xfId="2" applyNumberFormat="1" applyFont="1" applyFill="1" applyBorder="1" applyAlignment="1" applyProtection="1">
      <alignment horizontal="right" vertical="center" shrinkToFit="1"/>
    </xf>
    <xf numFmtId="0" fontId="22" fillId="3" borderId="0" xfId="0" applyFont="1" applyFill="1" applyBorder="1" applyAlignment="1">
      <alignment horizontal="center"/>
    </xf>
    <xf numFmtId="0" fontId="3" fillId="4" borderId="26"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locked="0"/>
    </xf>
    <xf numFmtId="0" fontId="3" fillId="4" borderId="28" xfId="0" applyFont="1" applyFill="1" applyBorder="1" applyAlignment="1" applyProtection="1">
      <alignment horizontal="center" vertical="center"/>
      <protection locked="0"/>
    </xf>
    <xf numFmtId="177" fontId="5" fillId="0" borderId="7" xfId="1" applyNumberFormat="1" applyFont="1" applyBorder="1" applyAlignment="1" applyProtection="1">
      <alignment horizontal="center" vertical="center" shrinkToFit="1"/>
    </xf>
    <xf numFmtId="177" fontId="5" fillId="0" borderId="8" xfId="1" applyNumberFormat="1" applyFont="1" applyBorder="1" applyAlignment="1" applyProtection="1">
      <alignment horizontal="center" vertical="center" shrinkToFit="1"/>
    </xf>
    <xf numFmtId="0" fontId="17" fillId="0" borderId="6" xfId="1" applyFont="1" applyBorder="1" applyAlignment="1" applyProtection="1">
      <alignment horizontal="center" vertical="center" shrinkToFit="1"/>
    </xf>
    <xf numFmtId="0" fontId="6" fillId="0" borderId="0" xfId="1" applyFont="1" applyAlignment="1" applyProtection="1">
      <alignment horizontal="left" vertical="center" wrapText="1"/>
    </xf>
    <xf numFmtId="0" fontId="11" fillId="0" borderId="0" xfId="1" applyFont="1" applyAlignment="1" applyProtection="1">
      <alignment horizontal="left" vertical="center" wrapText="1"/>
    </xf>
    <xf numFmtId="0" fontId="5" fillId="0" borderId="1" xfId="1" applyBorder="1" applyAlignment="1" applyProtection="1">
      <alignment horizontal="center" vertical="center"/>
    </xf>
    <xf numFmtId="0" fontId="5" fillId="0" borderId="1" xfId="1" applyFont="1" applyBorder="1" applyAlignment="1" applyProtection="1">
      <alignment horizontal="center" vertical="center" shrinkToFit="1"/>
    </xf>
    <xf numFmtId="0" fontId="7" fillId="0" borderId="1" xfId="1" applyFont="1" applyBorder="1" applyAlignment="1" applyProtection="1">
      <alignment horizontal="center" vertical="center" shrinkToFit="1"/>
    </xf>
    <xf numFmtId="0" fontId="5" fillId="0" borderId="7" xfId="1" applyFont="1" applyBorder="1" applyAlignment="1" applyProtection="1">
      <alignment horizontal="center" vertical="center" shrinkToFit="1"/>
    </xf>
    <xf numFmtId="0" fontId="5" fillId="0" borderId="8" xfId="1" applyFont="1" applyBorder="1" applyAlignment="1" applyProtection="1">
      <alignment horizontal="center" vertical="center" shrinkToFit="1"/>
    </xf>
    <xf numFmtId="0" fontId="5" fillId="0" borderId="9" xfId="1" applyFont="1" applyBorder="1" applyAlignment="1" applyProtection="1">
      <alignment horizontal="center" vertical="center" shrinkToFit="1"/>
    </xf>
    <xf numFmtId="0" fontId="5" fillId="0" borderId="20" xfId="1" applyFont="1" applyBorder="1" applyAlignment="1" applyProtection="1">
      <alignment horizontal="center" vertical="center" shrinkToFit="1"/>
    </xf>
    <xf numFmtId="0" fontId="5" fillId="0" borderId="3" xfId="1" applyFont="1" applyBorder="1" applyAlignment="1" applyProtection="1">
      <alignment horizontal="center" vertical="center" shrinkToFit="1"/>
    </xf>
    <xf numFmtId="0" fontId="5" fillId="0" borderId="21" xfId="1" applyFont="1" applyBorder="1" applyAlignment="1" applyProtection="1">
      <alignment horizontal="center" vertical="center" shrinkToFit="1"/>
    </xf>
    <xf numFmtId="0" fontId="11" fillId="7" borderId="1" xfId="1" applyFont="1" applyFill="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7" fillId="0" borderId="8" xfId="1" applyFont="1" applyBorder="1" applyAlignment="1" applyProtection="1">
      <alignment horizontal="center" vertical="center" shrinkToFit="1"/>
    </xf>
    <xf numFmtId="0" fontId="7" fillId="0" borderId="20" xfId="1" applyFont="1" applyBorder="1" applyAlignment="1" applyProtection="1">
      <alignment horizontal="center" vertical="center" shrinkToFit="1"/>
    </xf>
    <xf numFmtId="0" fontId="7" fillId="0" borderId="3" xfId="1" applyFont="1" applyBorder="1" applyAlignment="1" applyProtection="1">
      <alignment horizontal="center" vertical="center" shrinkToFit="1"/>
    </xf>
    <xf numFmtId="0" fontId="17" fillId="0" borderId="5" xfId="1" applyFont="1" applyBorder="1" applyAlignment="1" applyProtection="1">
      <alignment horizontal="center" vertical="center" shrinkToFit="1"/>
    </xf>
    <xf numFmtId="0" fontId="17" fillId="0" borderId="2" xfId="1" applyFont="1" applyBorder="1" applyAlignment="1" applyProtection="1">
      <alignment horizontal="center" vertical="center" shrinkToFit="1"/>
    </xf>
    <xf numFmtId="0" fontId="32" fillId="0" borderId="0" xfId="1" applyFont="1" applyAlignment="1" applyProtection="1">
      <alignment horizontal="center" vertical="center"/>
    </xf>
    <xf numFmtId="0" fontId="5" fillId="0" borderId="7" xfId="1" applyBorder="1" applyAlignment="1" applyProtection="1">
      <alignment horizontal="center" vertical="center"/>
    </xf>
    <xf numFmtId="0" fontId="5" fillId="0" borderId="8" xfId="1" applyBorder="1" applyAlignment="1" applyProtection="1">
      <alignment horizontal="center" vertical="center"/>
    </xf>
    <xf numFmtId="0" fontId="5" fillId="0" borderId="9" xfId="1" applyBorder="1" applyAlignment="1" applyProtection="1">
      <alignment horizontal="center" vertical="center"/>
    </xf>
    <xf numFmtId="0" fontId="5" fillId="0" borderId="20" xfId="1" applyBorder="1" applyAlignment="1" applyProtection="1">
      <alignment horizontal="center" vertical="center"/>
    </xf>
    <xf numFmtId="0" fontId="5" fillId="0" borderId="3" xfId="1" applyBorder="1" applyAlignment="1" applyProtection="1">
      <alignment horizontal="center" vertical="center"/>
    </xf>
    <xf numFmtId="0" fontId="5" fillId="0" borderId="21" xfId="1" applyBorder="1" applyAlignment="1" applyProtection="1">
      <alignment horizontal="center" vertical="center"/>
    </xf>
    <xf numFmtId="0" fontId="7" fillId="6" borderId="7" xfId="1" applyFont="1" applyFill="1" applyBorder="1" applyAlignment="1" applyProtection="1">
      <alignment horizontal="center" vertical="center" shrinkToFit="1"/>
      <protection locked="0"/>
    </xf>
    <xf numFmtId="0" fontId="7" fillId="6" borderId="8" xfId="1" applyFont="1" applyFill="1" applyBorder="1" applyAlignment="1" applyProtection="1">
      <alignment horizontal="center" vertical="center" shrinkToFit="1"/>
      <protection locked="0"/>
    </xf>
    <xf numFmtId="0" fontId="7" fillId="6" borderId="9" xfId="1" applyFont="1" applyFill="1" applyBorder="1" applyAlignment="1" applyProtection="1">
      <alignment horizontal="center" vertical="center" shrinkToFit="1"/>
      <protection locked="0"/>
    </xf>
    <xf numFmtId="0" fontId="7" fillId="6" borderId="20" xfId="1" applyFont="1" applyFill="1" applyBorder="1" applyAlignment="1" applyProtection="1">
      <alignment horizontal="center" vertical="center" shrinkToFit="1"/>
      <protection locked="0"/>
    </xf>
    <xf numFmtId="0" fontId="7" fillId="6" borderId="3" xfId="1" applyFont="1" applyFill="1" applyBorder="1" applyAlignment="1" applyProtection="1">
      <alignment horizontal="center" vertical="center" shrinkToFit="1"/>
      <protection locked="0"/>
    </xf>
    <xf numFmtId="0" fontId="7" fillId="6" borderId="21" xfId="1" applyFont="1" applyFill="1" applyBorder="1" applyAlignment="1" applyProtection="1">
      <alignment horizontal="center" vertical="center" shrinkToFit="1"/>
      <protection locked="0"/>
    </xf>
    <xf numFmtId="0" fontId="17" fillId="0" borderId="3" xfId="1" applyNumberFormat="1" applyFont="1" applyBorder="1" applyAlignment="1" applyProtection="1">
      <alignment horizontal="left" vertical="center" shrinkToFit="1"/>
      <protection locked="0"/>
    </xf>
    <xf numFmtId="0" fontId="5" fillId="0" borderId="0" xfId="1" applyNumberFormat="1" applyFont="1" applyBorder="1" applyAlignment="1" applyProtection="1">
      <alignment horizontal="left" vertical="center" shrinkToFit="1"/>
      <protection locked="0"/>
    </xf>
    <xf numFmtId="178" fontId="6" fillId="0" borderId="5" xfId="1" applyNumberFormat="1" applyFont="1" applyFill="1" applyBorder="1" applyAlignment="1" applyProtection="1">
      <alignment horizontal="right" vertical="center" shrinkToFit="1"/>
    </xf>
    <xf numFmtId="178" fontId="6" fillId="0" borderId="2" xfId="1" applyNumberFormat="1" applyFont="1" applyFill="1" applyBorder="1" applyAlignment="1" applyProtection="1">
      <alignment horizontal="right" vertical="center" shrinkToFit="1"/>
    </xf>
    <xf numFmtId="178" fontId="6" fillId="0" borderId="6" xfId="1" applyNumberFormat="1" applyFont="1" applyFill="1" applyBorder="1" applyAlignment="1" applyProtection="1">
      <alignment horizontal="right" vertical="center" shrinkToFit="1"/>
    </xf>
    <xf numFmtId="176" fontId="0" fillId="2" borderId="24" xfId="0" applyNumberFormat="1" applyFont="1" applyFill="1" applyBorder="1" applyAlignment="1">
      <alignment horizontal="center" vertical="center" shrinkToFit="1"/>
    </xf>
    <xf numFmtId="176" fontId="0" fillId="2" borderId="2" xfId="0" applyNumberFormat="1" applyFont="1" applyFill="1" applyBorder="1" applyAlignment="1">
      <alignment horizontal="center" vertical="center" shrinkToFit="1"/>
    </xf>
    <xf numFmtId="176" fontId="0" fillId="2" borderId="25" xfId="0" applyNumberFormat="1" applyFont="1" applyFill="1" applyBorder="1" applyAlignment="1">
      <alignment horizontal="center" vertical="center" shrinkToFit="1"/>
    </xf>
    <xf numFmtId="176" fontId="0" fillId="5" borderId="24" xfId="0" applyNumberFormat="1" applyFont="1" applyFill="1" applyBorder="1" applyAlignment="1">
      <alignment horizontal="center" vertical="center" shrinkToFit="1"/>
    </xf>
    <xf numFmtId="176" fontId="0" fillId="5" borderId="2" xfId="0" applyNumberFormat="1" applyFont="1" applyFill="1" applyBorder="1" applyAlignment="1">
      <alignment horizontal="center" vertical="center" shrinkToFit="1"/>
    </xf>
    <xf numFmtId="176" fontId="0" fillId="5" borderId="25" xfId="0" applyNumberFormat="1" applyFont="1" applyFill="1" applyBorder="1" applyAlignment="1">
      <alignment horizontal="center" vertical="center" shrinkToFit="1"/>
    </xf>
    <xf numFmtId="176" fontId="0" fillId="5" borderId="6" xfId="0" applyNumberFormat="1" applyFont="1" applyFill="1" applyBorder="1" applyAlignment="1">
      <alignment horizontal="center" vertical="center" shrinkToFit="1"/>
    </xf>
    <xf numFmtId="176" fontId="21" fillId="0" borderId="3" xfId="0" applyNumberFormat="1" applyFont="1" applyFill="1" applyBorder="1" applyAlignment="1">
      <alignment horizontal="center" vertical="center" shrinkToFit="1"/>
    </xf>
    <xf numFmtId="176" fontId="19" fillId="0" borderId="0" xfId="0" applyNumberFormat="1" applyFont="1" applyFill="1" applyBorder="1" applyAlignment="1">
      <alignment horizontal="center" vertical="center" shrinkToFit="1"/>
    </xf>
    <xf numFmtId="179" fontId="20" fillId="4" borderId="5" xfId="0" applyNumberFormat="1" applyFont="1" applyFill="1" applyBorder="1" applyAlignment="1">
      <alignment horizontal="center" vertical="center" shrinkToFit="1"/>
    </xf>
    <xf numFmtId="179" fontId="20" fillId="4" borderId="2" xfId="0" applyNumberFormat="1" applyFont="1" applyFill="1" applyBorder="1" applyAlignment="1">
      <alignment horizontal="center" vertical="center" shrinkToFit="1"/>
    </xf>
    <xf numFmtId="179" fontId="20" fillId="4" borderId="25" xfId="0" applyNumberFormat="1" applyFont="1" applyFill="1" applyBorder="1" applyAlignment="1">
      <alignment horizontal="center" vertical="center" shrinkToFit="1"/>
    </xf>
  </cellXfs>
  <cellStyles count="4">
    <cellStyle name="パーセント" xfId="3" builtinId="5"/>
    <cellStyle name="桁区切り" xfId="2" builtinId="6"/>
    <cellStyle name="標準" xfId="0" builtinId="0"/>
    <cellStyle name="標準 2" xfId="1"/>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6699"/>
      <color rgb="FFFFCCFF"/>
      <color rgb="FFCCFFFF"/>
      <color rgb="FF00FFFF"/>
      <color rgb="FF0066FF"/>
      <color rgb="FF99FFCC"/>
      <color rgb="FFFFFF99"/>
      <color rgb="FF66FFFF"/>
      <color rgb="FF00CC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161924</xdr:rowOff>
    </xdr:from>
    <xdr:to>
      <xdr:col>13</xdr:col>
      <xdr:colOff>590550</xdr:colOff>
      <xdr:row>21</xdr:row>
      <xdr:rowOff>161925</xdr:rowOff>
    </xdr:to>
    <xdr:sp macro="" textlink="">
      <xdr:nvSpPr>
        <xdr:cNvPr id="18" name="正方形/長方形 17"/>
        <xdr:cNvSpPr/>
      </xdr:nvSpPr>
      <xdr:spPr>
        <a:xfrm>
          <a:off x="1219200" y="2143124"/>
          <a:ext cx="7296150" cy="4714876"/>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28575</xdr:colOff>
      <xdr:row>38</xdr:row>
      <xdr:rowOff>180976</xdr:rowOff>
    </xdr:from>
    <xdr:to>
      <xdr:col>16</xdr:col>
      <xdr:colOff>95250</xdr:colOff>
      <xdr:row>45</xdr:row>
      <xdr:rowOff>295275</xdr:rowOff>
    </xdr:to>
    <xdr:sp macro="" textlink="">
      <xdr:nvSpPr>
        <xdr:cNvPr id="22" name="正方形/長方形 21"/>
        <xdr:cNvSpPr/>
      </xdr:nvSpPr>
      <xdr:spPr>
        <a:xfrm>
          <a:off x="638175" y="11839576"/>
          <a:ext cx="9210675" cy="2314574"/>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xdr:colOff>
      <xdr:row>54</xdr:row>
      <xdr:rowOff>209550</xdr:rowOff>
    </xdr:from>
    <xdr:to>
      <xdr:col>13</xdr:col>
      <xdr:colOff>581025</xdr:colOff>
      <xdr:row>68</xdr:row>
      <xdr:rowOff>142875</xdr:rowOff>
    </xdr:to>
    <xdr:sp macro="" textlink="">
      <xdr:nvSpPr>
        <xdr:cNvPr id="26" name="正方形/長方形 25"/>
        <xdr:cNvSpPr/>
      </xdr:nvSpPr>
      <xdr:spPr>
        <a:xfrm>
          <a:off x="1219201" y="17211675"/>
          <a:ext cx="7286624" cy="4333875"/>
        </a:xfrm>
        <a:prstGeom prst="rect">
          <a:avLst/>
        </a:prstGeom>
        <a:noFill/>
        <a:ln w="508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xdr:col>
      <xdr:colOff>609599</xdr:colOff>
      <xdr:row>74</xdr:row>
      <xdr:rowOff>190499</xdr:rowOff>
    </xdr:from>
    <xdr:to>
      <xdr:col>13</xdr:col>
      <xdr:colOff>581025</xdr:colOff>
      <xdr:row>91</xdr:row>
      <xdr:rowOff>47625</xdr:rowOff>
    </xdr:to>
    <xdr:sp macro="" textlink="">
      <xdr:nvSpPr>
        <xdr:cNvPr id="28" name="正方形/長方形 27"/>
        <xdr:cNvSpPr/>
      </xdr:nvSpPr>
      <xdr:spPr>
        <a:xfrm>
          <a:off x="1219199" y="23345774"/>
          <a:ext cx="7286626" cy="5200651"/>
        </a:xfrm>
        <a:prstGeom prst="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47625</xdr:colOff>
      <xdr:row>6</xdr:row>
      <xdr:rowOff>200025</xdr:rowOff>
    </xdr:from>
    <xdr:to>
      <xdr:col>13</xdr:col>
      <xdr:colOff>562983</xdr:colOff>
      <xdr:row>21</xdr:row>
      <xdr:rowOff>142875</xdr:rowOff>
    </xdr:to>
    <xdr:pic>
      <xdr:nvPicPr>
        <xdr:cNvPr id="5" name="図 4"/>
        <xdr:cNvPicPr>
          <a:picLocks noChangeAspect="1"/>
        </xdr:cNvPicPr>
      </xdr:nvPicPr>
      <xdr:blipFill rotWithShape="1">
        <a:blip xmlns:r="http://schemas.openxmlformats.org/officeDocument/2006/relationships" r:embed="rId1"/>
        <a:srcRect b="30450"/>
        <a:stretch/>
      </xdr:blipFill>
      <xdr:spPr>
        <a:xfrm>
          <a:off x="1266825" y="2181225"/>
          <a:ext cx="7220958" cy="4657725"/>
        </a:xfrm>
        <a:prstGeom prst="rect">
          <a:avLst/>
        </a:prstGeom>
      </xdr:spPr>
    </xdr:pic>
    <xdr:clientData/>
  </xdr:twoCellAnchor>
  <xdr:twoCellAnchor editAs="oneCell">
    <xdr:from>
      <xdr:col>1</xdr:col>
      <xdr:colOff>57151</xdr:colOff>
      <xdr:row>38</xdr:row>
      <xdr:rowOff>219075</xdr:rowOff>
    </xdr:from>
    <xdr:to>
      <xdr:col>16</xdr:col>
      <xdr:colOff>76201</xdr:colOff>
      <xdr:row>45</xdr:row>
      <xdr:rowOff>276225</xdr:rowOff>
    </xdr:to>
    <xdr:pic>
      <xdr:nvPicPr>
        <xdr:cNvPr id="6" name="図 5"/>
        <xdr:cNvPicPr>
          <a:picLocks noChangeAspect="1"/>
        </xdr:cNvPicPr>
      </xdr:nvPicPr>
      <xdr:blipFill rotWithShape="1">
        <a:blip xmlns:r="http://schemas.openxmlformats.org/officeDocument/2006/relationships" r:embed="rId2"/>
        <a:srcRect r="24736" b="1264"/>
        <a:stretch/>
      </xdr:blipFill>
      <xdr:spPr>
        <a:xfrm>
          <a:off x="666751" y="11877675"/>
          <a:ext cx="9163050" cy="2257425"/>
        </a:xfrm>
        <a:prstGeom prst="rect">
          <a:avLst/>
        </a:prstGeom>
      </xdr:spPr>
    </xdr:pic>
    <xdr:clientData/>
  </xdr:twoCellAnchor>
  <xdr:twoCellAnchor editAs="oneCell">
    <xdr:from>
      <xdr:col>2</xdr:col>
      <xdr:colOff>28575</xdr:colOff>
      <xdr:row>54</xdr:row>
      <xdr:rowOff>238127</xdr:rowOff>
    </xdr:from>
    <xdr:to>
      <xdr:col>13</xdr:col>
      <xdr:colOff>562985</xdr:colOff>
      <xdr:row>68</xdr:row>
      <xdr:rowOff>114302</xdr:rowOff>
    </xdr:to>
    <xdr:pic>
      <xdr:nvPicPr>
        <xdr:cNvPr id="3" name="図 2"/>
        <xdr:cNvPicPr>
          <a:picLocks noChangeAspect="1"/>
        </xdr:cNvPicPr>
      </xdr:nvPicPr>
      <xdr:blipFill rotWithShape="1">
        <a:blip xmlns:r="http://schemas.openxmlformats.org/officeDocument/2006/relationships" r:embed="rId3"/>
        <a:srcRect t="-1" b="42519"/>
        <a:stretch/>
      </xdr:blipFill>
      <xdr:spPr>
        <a:xfrm>
          <a:off x="1247775" y="17240252"/>
          <a:ext cx="7240010" cy="4276724"/>
        </a:xfrm>
        <a:prstGeom prst="rect">
          <a:avLst/>
        </a:prstGeom>
      </xdr:spPr>
    </xdr:pic>
    <xdr:clientData/>
  </xdr:twoCellAnchor>
  <xdr:twoCellAnchor>
    <xdr:from>
      <xdr:col>1</xdr:col>
      <xdr:colOff>466726</xdr:colOff>
      <xdr:row>54</xdr:row>
      <xdr:rowOff>66675</xdr:rowOff>
    </xdr:from>
    <xdr:to>
      <xdr:col>3</xdr:col>
      <xdr:colOff>85726</xdr:colOff>
      <xdr:row>56</xdr:row>
      <xdr:rowOff>200025</xdr:rowOff>
    </xdr:to>
    <xdr:sp macro="" textlink="">
      <xdr:nvSpPr>
        <xdr:cNvPr id="2" name="円/楕円 1"/>
        <xdr:cNvSpPr/>
      </xdr:nvSpPr>
      <xdr:spPr>
        <a:xfrm>
          <a:off x="1076326" y="17068800"/>
          <a:ext cx="838200" cy="76200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85725</xdr:colOff>
      <xdr:row>74</xdr:row>
      <xdr:rowOff>247650</xdr:rowOff>
    </xdr:from>
    <xdr:to>
      <xdr:col>13</xdr:col>
      <xdr:colOff>533400</xdr:colOff>
      <xdr:row>91</xdr:row>
      <xdr:rowOff>19050</xdr:rowOff>
    </xdr:to>
    <xdr:pic>
      <xdr:nvPicPr>
        <xdr:cNvPr id="17" name="図 16"/>
        <xdr:cNvPicPr>
          <a:picLocks noChangeAspect="1"/>
        </xdr:cNvPicPr>
      </xdr:nvPicPr>
      <xdr:blipFill rotWithShape="1">
        <a:blip xmlns:r="http://schemas.openxmlformats.org/officeDocument/2006/relationships" r:embed="rId4"/>
        <a:srcRect b="24412"/>
        <a:stretch/>
      </xdr:blipFill>
      <xdr:spPr>
        <a:xfrm>
          <a:off x="1304925" y="23221950"/>
          <a:ext cx="7153275" cy="5114925"/>
        </a:xfrm>
        <a:prstGeom prst="rect">
          <a:avLst/>
        </a:prstGeom>
      </xdr:spPr>
    </xdr:pic>
    <xdr:clientData/>
  </xdr:twoCellAnchor>
  <xdr:twoCellAnchor editAs="oneCell">
    <xdr:from>
      <xdr:col>2</xdr:col>
      <xdr:colOff>57150</xdr:colOff>
      <xdr:row>6</xdr:row>
      <xdr:rowOff>209551</xdr:rowOff>
    </xdr:from>
    <xdr:to>
      <xdr:col>13</xdr:col>
      <xdr:colOff>534402</xdr:colOff>
      <xdr:row>21</xdr:row>
      <xdr:rowOff>142876</xdr:rowOff>
    </xdr:to>
    <xdr:pic>
      <xdr:nvPicPr>
        <xdr:cNvPr id="7" name="図 6"/>
        <xdr:cNvPicPr>
          <a:picLocks noChangeAspect="1"/>
        </xdr:cNvPicPr>
      </xdr:nvPicPr>
      <xdr:blipFill rotWithShape="1">
        <a:blip xmlns:r="http://schemas.openxmlformats.org/officeDocument/2006/relationships" r:embed="rId5"/>
        <a:srcRect b="30986"/>
        <a:stretch/>
      </xdr:blipFill>
      <xdr:spPr>
        <a:xfrm>
          <a:off x="1276350" y="2190751"/>
          <a:ext cx="7182852" cy="4648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D43"/>
  <sheetViews>
    <sheetView showGridLines="0" tabSelected="1" zoomScale="85" zoomScaleNormal="85" zoomScaleSheetLayoutView="85" workbookViewId="0">
      <selection sqref="A1:C1"/>
    </sheetView>
  </sheetViews>
  <sheetFormatPr defaultRowHeight="13.5"/>
  <cols>
    <col min="1" max="36" width="3.42578125" style="7" customWidth="1"/>
    <col min="37" max="37" width="3.7109375" style="7" customWidth="1"/>
    <col min="38" max="38" width="3.42578125" style="7" customWidth="1"/>
    <col min="39" max="39" width="9.140625" style="7"/>
    <col min="40" max="40" width="9.140625" style="19"/>
    <col min="41" max="41" width="9.7109375" style="7" bestFit="1" customWidth="1"/>
    <col min="42" max="45" width="9.7109375" style="7" customWidth="1"/>
    <col min="46" max="16384" width="9.140625" style="7"/>
  </cols>
  <sheetData>
    <row r="1" spans="1:56" ht="39.950000000000003" customHeight="1" thickBot="1">
      <c r="A1" s="172">
        <v>1</v>
      </c>
      <c r="B1" s="173"/>
      <c r="C1" s="174"/>
      <c r="D1" s="32" t="s">
        <v>38</v>
      </c>
      <c r="E1" s="33" t="s">
        <v>39</v>
      </c>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22"/>
      <c r="AN1" s="21"/>
    </row>
    <row r="2" spans="1:56" ht="18.9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86"/>
      <c r="AB2" s="14"/>
      <c r="AC2" s="14"/>
      <c r="AD2" s="14"/>
      <c r="AE2" s="14"/>
      <c r="AF2" s="14"/>
      <c r="AG2" s="14"/>
      <c r="AH2" s="14"/>
      <c r="AI2" s="14"/>
      <c r="AJ2" s="14"/>
      <c r="AK2" s="14"/>
      <c r="AL2" s="14"/>
      <c r="AM2" s="22"/>
    </row>
    <row r="3" spans="1:56" ht="18.9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05">
        <f>一覧!A3</f>
        <v>45230</v>
      </c>
      <c r="AF3" s="105"/>
      <c r="AG3" s="105"/>
      <c r="AH3" s="105"/>
      <c r="AI3" s="105"/>
      <c r="AJ3" s="105"/>
      <c r="AK3" s="105"/>
      <c r="AL3" s="85"/>
      <c r="AM3" s="23"/>
      <c r="AN3" s="70" t="s">
        <v>59</v>
      </c>
      <c r="AO3" s="7" t="s">
        <v>75</v>
      </c>
    </row>
    <row r="4" spans="1:56" ht="18.95" customHeight="1">
      <c r="A4" s="14"/>
      <c r="B4" s="178" t="s">
        <v>0</v>
      </c>
      <c r="C4" s="179"/>
      <c r="D4" s="179"/>
      <c r="E4" s="179"/>
      <c r="F4" s="179"/>
      <c r="G4" s="179"/>
      <c r="H4" s="179"/>
      <c r="I4" s="179"/>
      <c r="J4" s="179"/>
      <c r="K4" s="179"/>
      <c r="L4" s="179"/>
      <c r="M4" s="179"/>
      <c r="N4" s="179"/>
      <c r="O4" s="179"/>
      <c r="P4" s="14"/>
      <c r="Q4" s="14"/>
      <c r="R4" s="14"/>
      <c r="S4" s="14"/>
      <c r="T4" s="14"/>
      <c r="U4" s="14"/>
      <c r="V4" s="14"/>
      <c r="W4" s="14"/>
      <c r="X4" s="14"/>
      <c r="Y4" s="14"/>
      <c r="Z4" s="14"/>
      <c r="AA4" s="14"/>
      <c r="AB4" s="14"/>
      <c r="AC4" s="14"/>
      <c r="AD4" s="14"/>
      <c r="AE4" s="14"/>
      <c r="AF4" s="14"/>
      <c r="AG4" s="14"/>
      <c r="AH4" s="14"/>
      <c r="AI4" s="14"/>
      <c r="AJ4" s="14"/>
      <c r="AK4" s="14"/>
      <c r="AL4" s="14"/>
      <c r="AM4" s="22"/>
      <c r="AN4" s="7"/>
    </row>
    <row r="5" spans="1:56" ht="15" customHeight="1">
      <c r="A5" s="14"/>
      <c r="B5" s="55"/>
      <c r="C5" s="56"/>
      <c r="D5" s="56"/>
      <c r="E5" s="56"/>
      <c r="F5" s="56"/>
      <c r="G5" s="56"/>
      <c r="H5" s="56"/>
      <c r="I5" s="56"/>
      <c r="J5" s="56"/>
      <c r="K5" s="56"/>
      <c r="L5" s="56"/>
      <c r="M5" s="56"/>
      <c r="N5" s="56"/>
      <c r="O5" s="56"/>
      <c r="P5" s="14"/>
      <c r="Q5" s="14"/>
      <c r="R5" s="14"/>
      <c r="S5" s="14"/>
      <c r="T5" s="14"/>
      <c r="U5" s="14"/>
      <c r="V5" s="14"/>
      <c r="W5" s="14"/>
      <c r="X5" s="14"/>
      <c r="Y5" s="14"/>
      <c r="Z5" s="14"/>
      <c r="AA5" s="14"/>
      <c r="AB5" s="14"/>
      <c r="AC5" s="14"/>
      <c r="AD5" s="14"/>
      <c r="AE5" s="14"/>
      <c r="AF5" s="14"/>
      <c r="AG5" s="14"/>
      <c r="AH5" s="14"/>
      <c r="AI5" s="14"/>
      <c r="AJ5" s="14"/>
      <c r="AK5" s="14"/>
      <c r="AL5" s="14"/>
      <c r="AM5" s="22"/>
      <c r="AN5" s="7"/>
    </row>
    <row r="6" spans="1:56" ht="21.95" customHeight="1">
      <c r="A6" s="196" t="s">
        <v>73</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22"/>
    </row>
    <row r="7" spans="1:56" ht="15" customHeight="1">
      <c r="A7" s="14"/>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22"/>
      <c r="AO7" s="19"/>
      <c r="AP7" s="58"/>
    </row>
    <row r="8" spans="1:56" ht="21" customHeight="1">
      <c r="A8" s="14"/>
      <c r="L8" s="35"/>
      <c r="M8" s="35"/>
      <c r="N8" s="35"/>
      <c r="O8" s="35"/>
      <c r="P8" s="35"/>
      <c r="Q8" s="35"/>
      <c r="R8" s="35"/>
      <c r="S8" s="35"/>
      <c r="T8" s="35"/>
      <c r="U8" s="106" t="s">
        <v>41</v>
      </c>
      <c r="V8" s="106"/>
      <c r="W8" s="106"/>
      <c r="X8" s="104" t="s">
        <v>1</v>
      </c>
      <c r="Y8" s="109"/>
      <c r="Z8" s="109"/>
      <c r="AA8" s="109"/>
      <c r="AB8" s="109"/>
      <c r="AC8" s="109"/>
      <c r="AD8" s="109"/>
      <c r="AE8" s="109"/>
      <c r="AF8" s="109"/>
      <c r="AG8" s="109"/>
      <c r="AH8" s="109"/>
      <c r="AI8" s="109"/>
      <c r="AJ8" s="109"/>
      <c r="AK8" s="112" t="s">
        <v>82</v>
      </c>
      <c r="AL8" s="35"/>
      <c r="AM8" s="22"/>
      <c r="AN8" s="70" t="s">
        <v>59</v>
      </c>
      <c r="AO8" s="31"/>
      <c r="AP8" s="31"/>
      <c r="AQ8" s="7" t="s">
        <v>104</v>
      </c>
      <c r="AV8" s="78"/>
    </row>
    <row r="9" spans="1:56" ht="21" customHeight="1">
      <c r="A9" s="14"/>
      <c r="L9" s="36"/>
      <c r="M9" s="36"/>
      <c r="N9" s="36"/>
      <c r="O9" s="36"/>
      <c r="P9" s="14"/>
      <c r="R9" s="35"/>
      <c r="S9" s="35"/>
      <c r="T9" s="35"/>
      <c r="U9" s="107" t="s">
        <v>42</v>
      </c>
      <c r="V9" s="107"/>
      <c r="W9" s="107"/>
      <c r="X9" s="104" t="s">
        <v>1</v>
      </c>
      <c r="Y9" s="110"/>
      <c r="Z9" s="110"/>
      <c r="AA9" s="110"/>
      <c r="AB9" s="110"/>
      <c r="AC9" s="110"/>
      <c r="AD9" s="110"/>
      <c r="AE9" s="110"/>
      <c r="AF9" s="110"/>
      <c r="AG9" s="110"/>
      <c r="AH9" s="110"/>
      <c r="AI9" s="110"/>
      <c r="AJ9" s="110"/>
      <c r="AK9" s="112"/>
      <c r="AL9" s="14"/>
      <c r="AM9" s="22"/>
      <c r="AO9" s="7" t="s">
        <v>79</v>
      </c>
    </row>
    <row r="10" spans="1:56" ht="21" customHeight="1">
      <c r="A10" s="14"/>
      <c r="B10" s="14"/>
      <c r="C10" s="37"/>
      <c r="D10" s="14"/>
      <c r="E10" s="14"/>
      <c r="F10" s="14"/>
      <c r="G10" s="14"/>
      <c r="H10" s="14"/>
      <c r="I10" s="14"/>
      <c r="J10" s="14"/>
      <c r="K10" s="14"/>
      <c r="L10" s="14"/>
      <c r="M10" s="14"/>
      <c r="N10" s="14"/>
      <c r="O10" s="14"/>
      <c r="P10" s="14"/>
      <c r="Q10" s="14"/>
      <c r="R10" s="14"/>
      <c r="S10" s="14"/>
      <c r="T10" s="14"/>
      <c r="U10" s="107" t="s">
        <v>100</v>
      </c>
      <c r="V10" s="107"/>
      <c r="W10" s="107"/>
      <c r="X10" s="104" t="s">
        <v>1</v>
      </c>
      <c r="Y10" s="111"/>
      <c r="Z10" s="111"/>
      <c r="AA10" s="111"/>
      <c r="AB10" s="111"/>
      <c r="AC10" s="111"/>
      <c r="AD10" s="111"/>
      <c r="AE10" s="111"/>
      <c r="AF10" s="111"/>
      <c r="AG10" s="111"/>
      <c r="AH10" s="111"/>
      <c r="AI10" s="111"/>
      <c r="AJ10" s="111"/>
      <c r="AK10" s="112"/>
      <c r="AL10" s="14"/>
      <c r="AM10" s="22"/>
    </row>
    <row r="11" spans="1:56" ht="21" customHeight="1">
      <c r="A11" s="14"/>
      <c r="B11" s="38" t="s">
        <v>40</v>
      </c>
      <c r="C11" s="14"/>
      <c r="D11" s="14"/>
      <c r="E11" s="14"/>
      <c r="F11" s="14"/>
      <c r="G11" s="14"/>
      <c r="H11" s="14"/>
      <c r="I11" s="14"/>
      <c r="J11" s="14"/>
      <c r="K11" s="14"/>
      <c r="L11" s="14"/>
      <c r="M11" s="14"/>
      <c r="N11" s="14"/>
      <c r="O11" s="14"/>
      <c r="P11" s="14"/>
      <c r="Q11" s="14"/>
      <c r="R11" s="14"/>
      <c r="S11" s="14"/>
      <c r="T11" s="14"/>
      <c r="U11" s="108" t="s">
        <v>20</v>
      </c>
      <c r="V11" s="108"/>
      <c r="W11" s="108"/>
      <c r="X11" s="104" t="s">
        <v>1</v>
      </c>
      <c r="Y11" s="111"/>
      <c r="Z11" s="111"/>
      <c r="AA11" s="111"/>
      <c r="AB11" s="111"/>
      <c r="AC11" s="111"/>
      <c r="AD11" s="111"/>
      <c r="AE11" s="111"/>
      <c r="AF11" s="111"/>
      <c r="AG11" s="111"/>
      <c r="AH11" s="111"/>
      <c r="AI11" s="111"/>
      <c r="AJ11" s="111"/>
      <c r="AK11" s="112"/>
      <c r="AL11" s="14"/>
      <c r="AM11" s="22"/>
      <c r="AR11" s="10"/>
      <c r="AS11" s="10"/>
      <c r="AT11" s="10"/>
      <c r="AU11" s="10"/>
      <c r="AV11" s="80"/>
      <c r="AW11" s="10"/>
      <c r="AX11" s="10"/>
      <c r="AY11" s="10"/>
      <c r="AZ11" s="10"/>
      <c r="BA11" s="10"/>
      <c r="BB11" s="10"/>
      <c r="BC11" s="10"/>
      <c r="BD11" s="10"/>
    </row>
    <row r="12" spans="1:56" ht="15" customHeight="1">
      <c r="A12" s="39"/>
      <c r="B12" s="40"/>
      <c r="C12" s="40"/>
      <c r="D12" s="40"/>
      <c r="E12" s="40"/>
      <c r="F12" s="39"/>
      <c r="G12" s="14"/>
      <c r="H12" s="14"/>
      <c r="I12" s="14"/>
      <c r="J12" s="14"/>
      <c r="K12" s="14"/>
      <c r="L12" s="14"/>
      <c r="M12" s="14"/>
      <c r="N12" s="14"/>
      <c r="O12" s="14"/>
      <c r="P12" s="14"/>
      <c r="Q12" s="14"/>
      <c r="R12" s="14"/>
      <c r="S12" s="14"/>
      <c r="T12" s="14"/>
      <c r="U12" s="14"/>
      <c r="V12" s="41"/>
      <c r="W12" s="41"/>
      <c r="X12" s="41"/>
      <c r="Y12" s="41"/>
      <c r="Z12" s="41"/>
      <c r="AA12" s="41"/>
      <c r="AB12" s="41"/>
      <c r="AC12" s="41"/>
      <c r="AD12" s="41"/>
      <c r="AE12" s="41"/>
      <c r="AF12" s="41"/>
      <c r="AG12" s="41"/>
      <c r="AH12" s="41"/>
      <c r="AI12" s="41"/>
      <c r="AJ12" s="41"/>
      <c r="AK12" s="41"/>
      <c r="AL12" s="39"/>
      <c r="AM12" s="22"/>
      <c r="AR12" s="13"/>
      <c r="AS12" s="13"/>
      <c r="AT12" s="13"/>
      <c r="AU12" s="13"/>
      <c r="AV12" s="13"/>
      <c r="AW12" s="13"/>
      <c r="AX12" s="13"/>
      <c r="AY12" s="13"/>
      <c r="AZ12" s="13"/>
      <c r="BA12" s="13"/>
      <c r="BB12" s="13"/>
      <c r="BC12" s="79"/>
      <c r="BD12" s="13"/>
    </row>
    <row r="13" spans="1:56" ht="18.95" customHeight="1">
      <c r="A13" s="39"/>
      <c r="B13" s="180" t="s">
        <v>21</v>
      </c>
      <c r="C13" s="180"/>
      <c r="D13" s="180"/>
      <c r="E13" s="180"/>
      <c r="F13" s="182" t="str">
        <f>INDEX(data,A1,2)&amp;""</f>
        <v/>
      </c>
      <c r="G13" s="182"/>
      <c r="H13" s="182"/>
      <c r="I13" s="182"/>
      <c r="J13" s="14"/>
      <c r="K13" s="180" t="s">
        <v>22</v>
      </c>
      <c r="L13" s="180"/>
      <c r="M13" s="180"/>
      <c r="N13" s="180"/>
      <c r="O13" s="190" t="str">
        <f>INDEX(data,A1,3)&amp;""</f>
        <v/>
      </c>
      <c r="P13" s="191"/>
      <c r="Q13" s="191"/>
      <c r="R13" s="191"/>
      <c r="S13" s="191"/>
      <c r="T13" s="191"/>
      <c r="U13" s="191"/>
      <c r="V13" s="191"/>
      <c r="W13" s="191"/>
      <c r="X13" s="191"/>
      <c r="Y13" s="191"/>
      <c r="Z13" s="191"/>
      <c r="AA13" s="92"/>
      <c r="AB13" s="197" t="s">
        <v>23</v>
      </c>
      <c r="AC13" s="198"/>
      <c r="AD13" s="198"/>
      <c r="AE13" s="199"/>
      <c r="AF13" s="203"/>
      <c r="AG13" s="204"/>
      <c r="AH13" s="204"/>
      <c r="AI13" s="204"/>
      <c r="AJ13" s="204"/>
      <c r="AK13" s="205"/>
      <c r="AL13" s="39"/>
      <c r="AM13" s="22"/>
      <c r="AR13" s="13"/>
      <c r="AS13" s="13"/>
      <c r="AT13" s="13"/>
      <c r="AU13" s="13"/>
      <c r="AV13" s="13"/>
      <c r="AW13" s="13"/>
      <c r="AX13" s="13"/>
      <c r="AY13" s="13"/>
      <c r="AZ13" s="13"/>
      <c r="BA13" s="13"/>
      <c r="BB13" s="13"/>
      <c r="BC13" s="13"/>
      <c r="BD13" s="13"/>
    </row>
    <row r="14" spans="1:56" ht="18.95" customHeight="1">
      <c r="A14" s="39"/>
      <c r="B14" s="180"/>
      <c r="C14" s="180"/>
      <c r="D14" s="180"/>
      <c r="E14" s="180"/>
      <c r="F14" s="182"/>
      <c r="G14" s="182"/>
      <c r="H14" s="182"/>
      <c r="I14" s="182"/>
      <c r="J14" s="14"/>
      <c r="K14" s="180"/>
      <c r="L14" s="180"/>
      <c r="M14" s="180"/>
      <c r="N14" s="180"/>
      <c r="O14" s="192"/>
      <c r="P14" s="193"/>
      <c r="Q14" s="193"/>
      <c r="R14" s="193"/>
      <c r="S14" s="193"/>
      <c r="T14" s="193"/>
      <c r="U14" s="193"/>
      <c r="V14" s="193"/>
      <c r="W14" s="193"/>
      <c r="X14" s="193"/>
      <c r="Y14" s="193"/>
      <c r="Z14" s="193"/>
      <c r="AA14" s="92"/>
      <c r="AB14" s="200"/>
      <c r="AC14" s="201"/>
      <c r="AD14" s="201"/>
      <c r="AE14" s="202"/>
      <c r="AF14" s="206"/>
      <c r="AG14" s="207"/>
      <c r="AH14" s="207"/>
      <c r="AI14" s="207"/>
      <c r="AJ14" s="207"/>
      <c r="AK14" s="208"/>
      <c r="AL14" s="39"/>
      <c r="AM14" s="22"/>
    </row>
    <row r="15" spans="1:56" ht="15" customHeight="1">
      <c r="A15" s="39"/>
      <c r="B15" s="42"/>
      <c r="C15" s="42"/>
      <c r="D15" s="42"/>
      <c r="E15" s="42"/>
      <c r="F15" s="39"/>
      <c r="G15" s="42"/>
      <c r="H15" s="42"/>
      <c r="I15" s="42"/>
      <c r="J15" s="42"/>
      <c r="K15" s="42"/>
      <c r="L15" s="42"/>
      <c r="M15" s="42"/>
      <c r="N15" s="42"/>
      <c r="O15" s="42"/>
      <c r="P15" s="42"/>
      <c r="Q15" s="42"/>
      <c r="R15" s="42"/>
      <c r="S15" s="42"/>
      <c r="T15" s="14"/>
      <c r="U15" s="14"/>
      <c r="V15" s="43"/>
      <c r="W15" s="43"/>
      <c r="X15" s="43"/>
      <c r="Y15" s="43"/>
      <c r="Z15" s="43"/>
      <c r="AA15" s="40"/>
      <c r="AB15" s="40"/>
      <c r="AC15" s="40"/>
      <c r="AD15" s="40"/>
      <c r="AE15" s="40"/>
      <c r="AF15" s="40"/>
      <c r="AG15" s="40"/>
      <c r="AH15" s="40"/>
      <c r="AI15" s="40"/>
      <c r="AJ15" s="40"/>
      <c r="AK15" s="40"/>
      <c r="AL15" s="39"/>
      <c r="AM15" s="22"/>
    </row>
    <row r="16" spans="1:56" ht="18.95" customHeight="1">
      <c r="A16" s="39"/>
      <c r="B16" s="181" t="s">
        <v>2</v>
      </c>
      <c r="C16" s="133"/>
      <c r="D16" s="133"/>
      <c r="E16" s="133"/>
      <c r="F16" s="189" t="str">
        <f>INDEX(data,A1,4)&amp;""</f>
        <v/>
      </c>
      <c r="G16" s="189"/>
      <c r="H16" s="189"/>
      <c r="I16" s="189"/>
      <c r="J16" s="189"/>
      <c r="K16" s="189"/>
      <c r="L16" s="189"/>
      <c r="M16" s="189"/>
      <c r="N16" s="189"/>
      <c r="O16" s="189"/>
      <c r="P16" s="189"/>
      <c r="Q16" s="189"/>
      <c r="R16" s="189"/>
      <c r="S16" s="189"/>
      <c r="T16" s="189"/>
      <c r="U16" s="189"/>
      <c r="V16" s="189"/>
      <c r="X16" s="183" t="s">
        <v>3</v>
      </c>
      <c r="Y16" s="184"/>
      <c r="Z16" s="184"/>
      <c r="AA16" s="185"/>
      <c r="AB16" s="158" t="str">
        <f>INDEX(data,A1,5)&amp;""</f>
        <v/>
      </c>
      <c r="AC16" s="159"/>
      <c r="AD16" s="159"/>
      <c r="AE16" s="159"/>
      <c r="AF16" s="159"/>
      <c r="AG16" s="159"/>
      <c r="AH16" s="159"/>
      <c r="AI16" s="159"/>
      <c r="AJ16" s="159"/>
      <c r="AK16" s="160"/>
      <c r="AL16" s="39"/>
      <c r="AM16" s="22"/>
      <c r="AN16" s="119" t="s">
        <v>59</v>
      </c>
      <c r="AO16" s="120" t="s">
        <v>101</v>
      </c>
      <c r="AP16" s="120"/>
      <c r="AQ16" s="120"/>
      <c r="AR16" s="120"/>
      <c r="AS16" s="120"/>
      <c r="AT16" s="120"/>
    </row>
    <row r="17" spans="1:52" ht="18.95" customHeight="1">
      <c r="A17" s="39"/>
      <c r="B17" s="133"/>
      <c r="C17" s="133"/>
      <c r="D17" s="133"/>
      <c r="E17" s="133"/>
      <c r="F17" s="189"/>
      <c r="G17" s="189"/>
      <c r="H17" s="189"/>
      <c r="I17" s="189"/>
      <c r="J17" s="189"/>
      <c r="K17" s="189"/>
      <c r="L17" s="189"/>
      <c r="M17" s="189"/>
      <c r="N17" s="189"/>
      <c r="O17" s="189"/>
      <c r="P17" s="189"/>
      <c r="Q17" s="189"/>
      <c r="R17" s="189"/>
      <c r="S17" s="189"/>
      <c r="T17" s="189"/>
      <c r="U17" s="189"/>
      <c r="V17" s="189"/>
      <c r="X17" s="186"/>
      <c r="Y17" s="187"/>
      <c r="Z17" s="187"/>
      <c r="AA17" s="188"/>
      <c r="AB17" s="161"/>
      <c r="AC17" s="162"/>
      <c r="AD17" s="162"/>
      <c r="AE17" s="162"/>
      <c r="AF17" s="162"/>
      <c r="AG17" s="162"/>
      <c r="AH17" s="162"/>
      <c r="AI17" s="162"/>
      <c r="AJ17" s="162"/>
      <c r="AK17" s="163"/>
      <c r="AL17" s="39"/>
      <c r="AM17" s="22"/>
      <c r="AN17" s="119"/>
      <c r="AO17" s="120"/>
      <c r="AP17" s="120"/>
      <c r="AQ17" s="120"/>
      <c r="AR17" s="120"/>
      <c r="AS17" s="120"/>
      <c r="AT17" s="120"/>
    </row>
    <row r="18" spans="1:52" ht="15" customHeight="1" thickBot="1">
      <c r="A18" s="39"/>
      <c r="B18" s="45"/>
      <c r="C18" s="45"/>
      <c r="D18" s="45"/>
      <c r="E18" s="45"/>
      <c r="F18" s="44"/>
      <c r="G18" s="44"/>
      <c r="H18" s="44"/>
      <c r="I18" s="44"/>
      <c r="J18" s="44"/>
      <c r="K18" s="44"/>
      <c r="L18" s="44"/>
      <c r="M18" s="44"/>
      <c r="N18" s="44"/>
      <c r="O18" s="44"/>
      <c r="P18" s="44"/>
      <c r="Q18" s="44"/>
      <c r="R18" s="44"/>
      <c r="S18" s="44"/>
      <c r="T18" s="40"/>
      <c r="U18" s="39"/>
      <c r="V18" s="39"/>
      <c r="W18" s="39"/>
      <c r="X18" s="39"/>
      <c r="Y18" s="39"/>
      <c r="Z18" s="39"/>
      <c r="AA18" s="39"/>
      <c r="AB18" s="39"/>
      <c r="AC18" s="39"/>
      <c r="AD18" s="39"/>
      <c r="AE18" s="39"/>
      <c r="AF18" s="39"/>
      <c r="AG18" s="39"/>
      <c r="AH18" s="39"/>
      <c r="AI18" s="39"/>
      <c r="AJ18" s="39"/>
      <c r="AK18" s="39"/>
      <c r="AL18" s="39"/>
      <c r="AM18" s="22"/>
      <c r="AZ18" s="78"/>
    </row>
    <row r="19" spans="1:52" ht="18.95" customHeight="1" thickTop="1">
      <c r="A19" s="39"/>
      <c r="B19" s="14"/>
      <c r="U19" s="61"/>
      <c r="V19" s="41"/>
      <c r="X19" s="127" t="s">
        <v>87</v>
      </c>
      <c r="Y19" s="128"/>
      <c r="Z19" s="128"/>
      <c r="AA19" s="129"/>
      <c r="AB19" s="121" t="str">
        <f>AF36</f>
        <v/>
      </c>
      <c r="AC19" s="122"/>
      <c r="AD19" s="122"/>
      <c r="AE19" s="122"/>
      <c r="AF19" s="122"/>
      <c r="AG19" s="122"/>
      <c r="AH19" s="122"/>
      <c r="AI19" s="122"/>
      <c r="AJ19" s="122"/>
      <c r="AK19" s="123"/>
      <c r="AL19" s="39"/>
      <c r="AM19" s="22"/>
    </row>
    <row r="20" spans="1:52" ht="18.95" customHeight="1" thickBot="1">
      <c r="A20" s="39"/>
      <c r="B20" s="14"/>
      <c r="U20" s="41"/>
      <c r="V20" s="41"/>
      <c r="X20" s="130"/>
      <c r="Y20" s="131"/>
      <c r="Z20" s="131"/>
      <c r="AA20" s="132"/>
      <c r="AB20" s="124"/>
      <c r="AC20" s="125"/>
      <c r="AD20" s="125"/>
      <c r="AE20" s="125"/>
      <c r="AF20" s="125"/>
      <c r="AG20" s="125"/>
      <c r="AH20" s="125"/>
      <c r="AI20" s="125"/>
      <c r="AJ20" s="125"/>
      <c r="AK20" s="126"/>
      <c r="AL20" s="39"/>
      <c r="AM20" s="22"/>
    </row>
    <row r="21" spans="1:52" ht="15" customHeight="1" thickTop="1">
      <c r="A21" s="39"/>
      <c r="B21" s="39"/>
      <c r="C21" s="39"/>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39"/>
      <c r="AK21" s="39"/>
      <c r="AL21" s="39"/>
      <c r="AM21" s="22"/>
    </row>
    <row r="22" spans="1:52" s="8" customFormat="1" ht="17.100000000000001" customHeight="1">
      <c r="A22" s="47"/>
      <c r="B22" s="181" t="s">
        <v>4</v>
      </c>
      <c r="C22" s="181"/>
      <c r="D22" s="133"/>
      <c r="E22" s="133"/>
      <c r="F22" s="194" t="s">
        <v>5</v>
      </c>
      <c r="G22" s="195"/>
      <c r="H22" s="195"/>
      <c r="I22" s="195"/>
      <c r="J22" s="195"/>
      <c r="K22" s="195"/>
      <c r="L22" s="195"/>
      <c r="M22" s="195"/>
      <c r="N22" s="195"/>
      <c r="O22" s="195"/>
      <c r="P22" s="177"/>
      <c r="Q22" s="194" t="s">
        <v>19</v>
      </c>
      <c r="R22" s="195"/>
      <c r="S22" s="195"/>
      <c r="T22" s="195"/>
      <c r="U22" s="177"/>
      <c r="V22" s="133" t="s">
        <v>6</v>
      </c>
      <c r="W22" s="133"/>
      <c r="X22" s="133"/>
      <c r="Y22" s="133" t="s">
        <v>7</v>
      </c>
      <c r="Z22" s="133"/>
      <c r="AA22" s="133"/>
      <c r="AB22" s="133" t="s">
        <v>8</v>
      </c>
      <c r="AC22" s="133"/>
      <c r="AD22" s="133"/>
      <c r="AE22" s="133"/>
      <c r="AF22" s="133" t="s">
        <v>9</v>
      </c>
      <c r="AG22" s="133"/>
      <c r="AH22" s="133"/>
      <c r="AI22" s="133"/>
      <c r="AJ22" s="133"/>
      <c r="AK22" s="89" t="s">
        <v>80</v>
      </c>
      <c r="AL22" s="47"/>
      <c r="AM22" s="24"/>
      <c r="AN22" s="20"/>
      <c r="AR22" s="7"/>
    </row>
    <row r="23" spans="1:52" ht="35.1" customHeight="1">
      <c r="A23" s="39"/>
      <c r="B23" s="157" t="str">
        <f>INDEX(data,A1,6)&amp;""</f>
        <v/>
      </c>
      <c r="C23" s="157"/>
      <c r="D23" s="157"/>
      <c r="E23" s="157"/>
      <c r="F23" s="148" t="str">
        <f>INDEX(data,A1,7)&amp;""</f>
        <v/>
      </c>
      <c r="G23" s="149"/>
      <c r="H23" s="149"/>
      <c r="I23" s="149"/>
      <c r="J23" s="149"/>
      <c r="K23" s="149"/>
      <c r="L23" s="149"/>
      <c r="M23" s="149"/>
      <c r="N23" s="149"/>
      <c r="O23" s="149"/>
      <c r="P23" s="150"/>
      <c r="Q23" s="164" t="str">
        <f>INDEX(data,A1,8)&amp;""</f>
        <v/>
      </c>
      <c r="R23" s="165"/>
      <c r="S23" s="165"/>
      <c r="T23" s="165"/>
      <c r="U23" s="166"/>
      <c r="V23" s="154" t="str">
        <f>IF(F23="","",(INDEX(data,A1,9)))</f>
        <v/>
      </c>
      <c r="W23" s="155"/>
      <c r="X23" s="156"/>
      <c r="Y23" s="167" t="str">
        <f>INDEX(data,A1,10)&amp;""</f>
        <v/>
      </c>
      <c r="Z23" s="167"/>
      <c r="AA23" s="167"/>
      <c r="AB23" s="135" t="str">
        <f>IF(F23="","",(INDEX(data,A1,11)))</f>
        <v/>
      </c>
      <c r="AC23" s="135"/>
      <c r="AD23" s="135"/>
      <c r="AE23" s="135"/>
      <c r="AF23" s="146" t="str">
        <f t="shared" ref="AF23:AF32" si="0">IF(F23="","",ROUND(V23*AB23,1))</f>
        <v/>
      </c>
      <c r="AG23" s="146"/>
      <c r="AH23" s="146"/>
      <c r="AI23" s="146"/>
      <c r="AJ23" s="146"/>
      <c r="AK23" s="97" t="str">
        <f>IF(F23="","",INDEX(data,A1,12))</f>
        <v/>
      </c>
      <c r="AL23" s="46"/>
      <c r="AM23" s="22"/>
      <c r="AN23" s="70" t="s">
        <v>59</v>
      </c>
      <c r="AO23" s="71" t="s">
        <v>102</v>
      </c>
    </row>
    <row r="24" spans="1:52" ht="35.1" customHeight="1">
      <c r="A24" s="39"/>
      <c r="B24" s="157" t="str">
        <f>INDEX(data,A1,13)&amp;""</f>
        <v/>
      </c>
      <c r="C24" s="157"/>
      <c r="D24" s="157"/>
      <c r="E24" s="157"/>
      <c r="F24" s="148" t="str">
        <f>INDEX(data,A1,14)&amp;""</f>
        <v/>
      </c>
      <c r="G24" s="149"/>
      <c r="H24" s="149"/>
      <c r="I24" s="149"/>
      <c r="J24" s="149"/>
      <c r="K24" s="149"/>
      <c r="L24" s="149"/>
      <c r="M24" s="149"/>
      <c r="N24" s="149"/>
      <c r="O24" s="149"/>
      <c r="P24" s="150"/>
      <c r="Q24" s="164" t="str">
        <f>INDEX(data,A1,15)&amp;""</f>
        <v/>
      </c>
      <c r="R24" s="165"/>
      <c r="S24" s="165"/>
      <c r="T24" s="165"/>
      <c r="U24" s="166"/>
      <c r="V24" s="154" t="str">
        <f>IF(F24="","",(INDEX(data,A1,16)))</f>
        <v/>
      </c>
      <c r="W24" s="155"/>
      <c r="X24" s="156"/>
      <c r="Y24" s="167" t="str">
        <f>INDEX(data,A1,17)&amp;""</f>
        <v/>
      </c>
      <c r="Z24" s="167"/>
      <c r="AA24" s="167"/>
      <c r="AB24" s="135" t="str">
        <f>IF(F24="","",(INDEX(data,A1,18)))</f>
        <v/>
      </c>
      <c r="AC24" s="135"/>
      <c r="AD24" s="135"/>
      <c r="AE24" s="135"/>
      <c r="AF24" s="146" t="str">
        <f>IF(F24="","",ROUND(V24*AB24,1))</f>
        <v/>
      </c>
      <c r="AG24" s="146"/>
      <c r="AH24" s="146"/>
      <c r="AI24" s="146"/>
      <c r="AJ24" s="146"/>
      <c r="AK24" s="97" t="str">
        <f>IF(F24="","",INDEX(data,A1,19))</f>
        <v/>
      </c>
      <c r="AL24" s="39"/>
      <c r="AM24" s="22"/>
    </row>
    <row r="25" spans="1:52" ht="35.1" customHeight="1">
      <c r="A25" s="39"/>
      <c r="B25" s="157" t="str">
        <f>INDEX(data,A1,20)&amp;""</f>
        <v/>
      </c>
      <c r="C25" s="157"/>
      <c r="D25" s="157"/>
      <c r="E25" s="157"/>
      <c r="F25" s="148" t="str">
        <f>INDEX(data,A1,21)&amp;""</f>
        <v/>
      </c>
      <c r="G25" s="149"/>
      <c r="H25" s="149"/>
      <c r="I25" s="149"/>
      <c r="J25" s="149"/>
      <c r="K25" s="149"/>
      <c r="L25" s="149"/>
      <c r="M25" s="149"/>
      <c r="N25" s="149"/>
      <c r="O25" s="149"/>
      <c r="P25" s="150"/>
      <c r="Q25" s="164" t="str">
        <f>INDEX(data,A1,22)&amp;""</f>
        <v/>
      </c>
      <c r="R25" s="165"/>
      <c r="S25" s="165"/>
      <c r="T25" s="165"/>
      <c r="U25" s="166"/>
      <c r="V25" s="154" t="str">
        <f>IF(F25="","",(INDEX(data,A1,23)))</f>
        <v/>
      </c>
      <c r="W25" s="155"/>
      <c r="X25" s="156"/>
      <c r="Y25" s="167" t="str">
        <f>INDEX(data,A1,24)&amp;""</f>
        <v/>
      </c>
      <c r="Z25" s="167"/>
      <c r="AA25" s="167"/>
      <c r="AB25" s="168" t="str">
        <f>IF(V25="","",(INDEX(data,A1,25)))</f>
        <v/>
      </c>
      <c r="AC25" s="169"/>
      <c r="AD25" s="169"/>
      <c r="AE25" s="170"/>
      <c r="AF25" s="146" t="str">
        <f t="shared" si="0"/>
        <v/>
      </c>
      <c r="AG25" s="146"/>
      <c r="AH25" s="146"/>
      <c r="AI25" s="146"/>
      <c r="AJ25" s="146"/>
      <c r="AK25" s="97" t="str">
        <f>IF(F25="","",INDEX(data,A1,26))</f>
        <v/>
      </c>
      <c r="AL25" s="39"/>
      <c r="AM25" s="22"/>
    </row>
    <row r="26" spans="1:52" ht="35.1" customHeight="1">
      <c r="A26" s="39"/>
      <c r="B26" s="147" t="str">
        <f>INDEX(data,A1,27)&amp;""</f>
        <v/>
      </c>
      <c r="C26" s="147"/>
      <c r="D26" s="147"/>
      <c r="E26" s="147"/>
      <c r="F26" s="148" t="str">
        <f>INDEX(data,A1,28)&amp;""</f>
        <v/>
      </c>
      <c r="G26" s="149"/>
      <c r="H26" s="149"/>
      <c r="I26" s="149"/>
      <c r="J26" s="149"/>
      <c r="K26" s="149"/>
      <c r="L26" s="149"/>
      <c r="M26" s="149"/>
      <c r="N26" s="149"/>
      <c r="O26" s="149"/>
      <c r="P26" s="150"/>
      <c r="Q26" s="151" t="str">
        <f>INDEX(data,A1,29)&amp;""</f>
        <v/>
      </c>
      <c r="R26" s="152"/>
      <c r="S26" s="152"/>
      <c r="T26" s="152"/>
      <c r="U26" s="153"/>
      <c r="V26" s="154" t="str">
        <f>IF(F26="","",(INDEX(data,A1,30)))</f>
        <v/>
      </c>
      <c r="W26" s="155"/>
      <c r="X26" s="156"/>
      <c r="Y26" s="134" t="str">
        <f>INDEX(data,A1,31)&amp;""</f>
        <v/>
      </c>
      <c r="Z26" s="134"/>
      <c r="AA26" s="134"/>
      <c r="AB26" s="135" t="str">
        <f>IF(V26="","",(INDEX(data,A1,32)))</f>
        <v/>
      </c>
      <c r="AC26" s="135"/>
      <c r="AD26" s="135"/>
      <c r="AE26" s="135"/>
      <c r="AF26" s="146" t="str">
        <f t="shared" si="0"/>
        <v/>
      </c>
      <c r="AG26" s="146"/>
      <c r="AH26" s="146"/>
      <c r="AI26" s="146"/>
      <c r="AJ26" s="146"/>
      <c r="AK26" s="97" t="str">
        <f>IF(F26="","",INDEX(data,A1,33))</f>
        <v/>
      </c>
      <c r="AL26" s="39"/>
      <c r="AM26" s="22"/>
    </row>
    <row r="27" spans="1:52" ht="35.1" customHeight="1">
      <c r="A27" s="39"/>
      <c r="B27" s="147" t="str">
        <f>INDEX(data,A1,34)&amp;""</f>
        <v/>
      </c>
      <c r="C27" s="147"/>
      <c r="D27" s="147"/>
      <c r="E27" s="147"/>
      <c r="F27" s="148" t="str">
        <f>INDEX(data,A1,35)&amp;""</f>
        <v/>
      </c>
      <c r="G27" s="149"/>
      <c r="H27" s="149"/>
      <c r="I27" s="149"/>
      <c r="J27" s="149"/>
      <c r="K27" s="149"/>
      <c r="L27" s="149"/>
      <c r="M27" s="149"/>
      <c r="N27" s="149"/>
      <c r="O27" s="149"/>
      <c r="P27" s="150"/>
      <c r="Q27" s="151" t="str">
        <f>INDEX(data,A1,36)&amp;""</f>
        <v/>
      </c>
      <c r="R27" s="152"/>
      <c r="S27" s="152"/>
      <c r="T27" s="152"/>
      <c r="U27" s="153"/>
      <c r="V27" s="154" t="str">
        <f>IF(F27="","",(INDEX(data,A1,37)))</f>
        <v/>
      </c>
      <c r="W27" s="155"/>
      <c r="X27" s="156"/>
      <c r="Y27" s="134" t="str">
        <f>INDEX(data,A1,38)&amp;""</f>
        <v/>
      </c>
      <c r="Z27" s="134"/>
      <c r="AA27" s="134"/>
      <c r="AB27" s="135" t="str">
        <f>IF(V27="","",(INDEX(data,A1,39)))</f>
        <v/>
      </c>
      <c r="AC27" s="135"/>
      <c r="AD27" s="135"/>
      <c r="AE27" s="135"/>
      <c r="AF27" s="146" t="str">
        <f t="shared" si="0"/>
        <v/>
      </c>
      <c r="AG27" s="146"/>
      <c r="AH27" s="146"/>
      <c r="AI27" s="146"/>
      <c r="AJ27" s="146"/>
      <c r="AK27" s="97" t="str">
        <f>IF(F27="","",INDEX(data,A1,40))</f>
        <v/>
      </c>
      <c r="AL27" s="39"/>
      <c r="AM27" s="22"/>
    </row>
    <row r="28" spans="1:52" ht="35.1" customHeight="1">
      <c r="A28" s="39"/>
      <c r="B28" s="147" t="str">
        <f>INDEX(data,A1,41)&amp;""</f>
        <v/>
      </c>
      <c r="C28" s="147"/>
      <c r="D28" s="147"/>
      <c r="E28" s="147"/>
      <c r="F28" s="148" t="str">
        <f>INDEX(data,A1,42)&amp;""</f>
        <v/>
      </c>
      <c r="G28" s="149"/>
      <c r="H28" s="149"/>
      <c r="I28" s="149"/>
      <c r="J28" s="149"/>
      <c r="K28" s="149"/>
      <c r="L28" s="149"/>
      <c r="M28" s="149"/>
      <c r="N28" s="149"/>
      <c r="O28" s="149"/>
      <c r="P28" s="150"/>
      <c r="Q28" s="151" t="str">
        <f>INDEX(data,A1,43)&amp;""</f>
        <v/>
      </c>
      <c r="R28" s="152"/>
      <c r="S28" s="152"/>
      <c r="T28" s="152"/>
      <c r="U28" s="153"/>
      <c r="V28" s="154" t="str">
        <f>IF(F28="","",(INDEX(data,A1,44)))</f>
        <v/>
      </c>
      <c r="W28" s="155"/>
      <c r="X28" s="156"/>
      <c r="Y28" s="134" t="str">
        <f>INDEX(data,A1,45)&amp;""</f>
        <v/>
      </c>
      <c r="Z28" s="134"/>
      <c r="AA28" s="134"/>
      <c r="AB28" s="135" t="str">
        <f>IF(V28="","",(INDEX(data,A1,46)))</f>
        <v/>
      </c>
      <c r="AC28" s="135"/>
      <c r="AD28" s="135"/>
      <c r="AE28" s="135"/>
      <c r="AF28" s="146" t="str">
        <f t="shared" si="0"/>
        <v/>
      </c>
      <c r="AG28" s="146"/>
      <c r="AH28" s="146"/>
      <c r="AI28" s="146"/>
      <c r="AJ28" s="146"/>
      <c r="AK28" s="97" t="str">
        <f>IF(F28="","",INDEX(data,A1,47))</f>
        <v/>
      </c>
      <c r="AL28" s="39"/>
      <c r="AM28" s="22"/>
      <c r="AP28" s="98"/>
      <c r="AQ28" s="81"/>
    </row>
    <row r="29" spans="1:52" ht="35.1" customHeight="1">
      <c r="A29" s="39"/>
      <c r="B29" s="147" t="str">
        <f>INDEX(data,A1,48)&amp;""</f>
        <v/>
      </c>
      <c r="C29" s="147"/>
      <c r="D29" s="147"/>
      <c r="E29" s="147"/>
      <c r="F29" s="148" t="str">
        <f>INDEX(data,A1,49)&amp;""</f>
        <v/>
      </c>
      <c r="G29" s="149"/>
      <c r="H29" s="149"/>
      <c r="I29" s="149"/>
      <c r="J29" s="149"/>
      <c r="K29" s="149"/>
      <c r="L29" s="149"/>
      <c r="M29" s="149"/>
      <c r="N29" s="149"/>
      <c r="O29" s="149"/>
      <c r="P29" s="150"/>
      <c r="Q29" s="151" t="str">
        <f>INDEX(data,A1,50)&amp;""</f>
        <v/>
      </c>
      <c r="R29" s="152"/>
      <c r="S29" s="152"/>
      <c r="T29" s="152"/>
      <c r="U29" s="153"/>
      <c r="V29" s="154" t="str">
        <f>IF(F29="","",(INDEX(data,A1,51)))</f>
        <v/>
      </c>
      <c r="W29" s="155"/>
      <c r="X29" s="156"/>
      <c r="Y29" s="134" t="str">
        <f>INDEX(data,A1,52)&amp;""</f>
        <v/>
      </c>
      <c r="Z29" s="134"/>
      <c r="AA29" s="134"/>
      <c r="AB29" s="135" t="str">
        <f>IF(V29="","",(INDEX(data,A1,53)))</f>
        <v/>
      </c>
      <c r="AC29" s="135"/>
      <c r="AD29" s="135"/>
      <c r="AE29" s="135"/>
      <c r="AF29" s="146" t="str">
        <f t="shared" si="0"/>
        <v/>
      </c>
      <c r="AG29" s="146"/>
      <c r="AH29" s="146"/>
      <c r="AI29" s="146"/>
      <c r="AJ29" s="146"/>
      <c r="AK29" s="97" t="str">
        <f>IF(F29="","",INDEX(data,A1,54))</f>
        <v/>
      </c>
      <c r="AL29" s="39"/>
      <c r="AM29" s="22"/>
    </row>
    <row r="30" spans="1:52" ht="35.1" customHeight="1">
      <c r="A30" s="39"/>
      <c r="B30" s="147" t="str">
        <f>INDEX(data,A1,55)&amp;""</f>
        <v/>
      </c>
      <c r="C30" s="147"/>
      <c r="D30" s="147"/>
      <c r="E30" s="147"/>
      <c r="F30" s="148" t="str">
        <f>INDEX(data,A1,56)&amp;""</f>
        <v/>
      </c>
      <c r="G30" s="149"/>
      <c r="H30" s="149"/>
      <c r="I30" s="149"/>
      <c r="J30" s="149"/>
      <c r="K30" s="149"/>
      <c r="L30" s="149"/>
      <c r="M30" s="149"/>
      <c r="N30" s="149"/>
      <c r="O30" s="149"/>
      <c r="P30" s="150"/>
      <c r="Q30" s="151" t="str">
        <f>INDEX(data,A1,57)&amp;""</f>
        <v/>
      </c>
      <c r="R30" s="152"/>
      <c r="S30" s="152"/>
      <c r="T30" s="152"/>
      <c r="U30" s="153"/>
      <c r="V30" s="154" t="str">
        <f>IF(F30="","",(INDEX(data,A1,58)))</f>
        <v/>
      </c>
      <c r="W30" s="155"/>
      <c r="X30" s="156"/>
      <c r="Y30" s="134" t="str">
        <f>INDEX(data,A1,59)&amp;""</f>
        <v/>
      </c>
      <c r="Z30" s="134"/>
      <c r="AA30" s="134"/>
      <c r="AB30" s="135" t="str">
        <f>IF(V30="","",(INDEX(data,A1,60)))</f>
        <v/>
      </c>
      <c r="AC30" s="135"/>
      <c r="AD30" s="135"/>
      <c r="AE30" s="135"/>
      <c r="AF30" s="146" t="str">
        <f t="shared" si="0"/>
        <v/>
      </c>
      <c r="AG30" s="146"/>
      <c r="AH30" s="146"/>
      <c r="AI30" s="146"/>
      <c r="AJ30" s="146"/>
      <c r="AK30" s="97" t="str">
        <f>IF(F30="","",INDEX(data,A1,61))</f>
        <v/>
      </c>
      <c r="AL30" s="39"/>
      <c r="AM30" s="22"/>
    </row>
    <row r="31" spans="1:52" ht="35.1" customHeight="1">
      <c r="A31" s="39"/>
      <c r="B31" s="147" t="str">
        <f>INDEX(data,A1,62)&amp;""</f>
        <v/>
      </c>
      <c r="C31" s="147"/>
      <c r="D31" s="147"/>
      <c r="E31" s="147"/>
      <c r="F31" s="148" t="str">
        <f>INDEX(data,A1,63)&amp;""</f>
        <v/>
      </c>
      <c r="G31" s="149"/>
      <c r="H31" s="149"/>
      <c r="I31" s="149"/>
      <c r="J31" s="149"/>
      <c r="K31" s="149"/>
      <c r="L31" s="149"/>
      <c r="M31" s="149"/>
      <c r="N31" s="149"/>
      <c r="O31" s="149"/>
      <c r="P31" s="150"/>
      <c r="Q31" s="151" t="str">
        <f>INDEX(data,A1,64)&amp;""</f>
        <v/>
      </c>
      <c r="R31" s="152"/>
      <c r="S31" s="152"/>
      <c r="T31" s="152"/>
      <c r="U31" s="153"/>
      <c r="V31" s="154" t="str">
        <f>IF(F31="","",(INDEX(data,A1,65)))</f>
        <v/>
      </c>
      <c r="W31" s="155"/>
      <c r="X31" s="156"/>
      <c r="Y31" s="134" t="str">
        <f>INDEX(data,A1,66)&amp;""</f>
        <v/>
      </c>
      <c r="Z31" s="134"/>
      <c r="AA31" s="134"/>
      <c r="AB31" s="135" t="str">
        <f>IF(V31="","",(INDEX(data,A1,67)))</f>
        <v/>
      </c>
      <c r="AC31" s="135"/>
      <c r="AD31" s="135"/>
      <c r="AE31" s="135"/>
      <c r="AF31" s="146" t="str">
        <f t="shared" si="0"/>
        <v/>
      </c>
      <c r="AG31" s="146"/>
      <c r="AH31" s="146"/>
      <c r="AI31" s="146"/>
      <c r="AJ31" s="146"/>
      <c r="AK31" s="97" t="str">
        <f>IF(F31="","",INDEX(data,A1,68))</f>
        <v/>
      </c>
      <c r="AL31" s="39"/>
      <c r="AM31" s="22"/>
    </row>
    <row r="32" spans="1:52" ht="35.1" customHeight="1">
      <c r="A32" s="39"/>
      <c r="B32" s="147" t="str">
        <f>INDEX(data,A1,69)&amp;""</f>
        <v/>
      </c>
      <c r="C32" s="147"/>
      <c r="D32" s="147"/>
      <c r="E32" s="147"/>
      <c r="F32" s="148" t="str">
        <f>INDEX(data,A1,70)&amp;""</f>
        <v/>
      </c>
      <c r="G32" s="149"/>
      <c r="H32" s="149"/>
      <c r="I32" s="149"/>
      <c r="J32" s="149"/>
      <c r="K32" s="149"/>
      <c r="L32" s="149"/>
      <c r="M32" s="149"/>
      <c r="N32" s="149"/>
      <c r="O32" s="149"/>
      <c r="P32" s="150"/>
      <c r="Q32" s="151" t="str">
        <f>INDEX(data,A1,71)&amp;""</f>
        <v/>
      </c>
      <c r="R32" s="152"/>
      <c r="S32" s="152"/>
      <c r="T32" s="152"/>
      <c r="U32" s="153"/>
      <c r="V32" s="154" t="str">
        <f>IF(F32="","",(INDEX(data,A1,72)))</f>
        <v/>
      </c>
      <c r="W32" s="155"/>
      <c r="X32" s="156"/>
      <c r="Y32" s="134" t="str">
        <f>INDEX(data,A1,73)&amp;""</f>
        <v/>
      </c>
      <c r="Z32" s="134"/>
      <c r="AA32" s="134"/>
      <c r="AB32" s="135" t="str">
        <f>IF(V32="","",(INDEX(data,A1,74)))</f>
        <v/>
      </c>
      <c r="AC32" s="135"/>
      <c r="AD32" s="135"/>
      <c r="AE32" s="135"/>
      <c r="AF32" s="146" t="str">
        <f t="shared" si="0"/>
        <v/>
      </c>
      <c r="AG32" s="146"/>
      <c r="AH32" s="146"/>
      <c r="AI32" s="146"/>
      <c r="AJ32" s="146"/>
      <c r="AK32" s="97" t="str">
        <f>IF(F32="","",INDEX(data,A1,75))</f>
        <v/>
      </c>
      <c r="AL32" s="39"/>
      <c r="AM32" s="22"/>
    </row>
    <row r="33" spans="1:43" ht="35.1" customHeight="1">
      <c r="A33" s="39"/>
      <c r="B33" s="137"/>
      <c r="C33" s="138"/>
      <c r="D33" s="138"/>
      <c r="E33" s="138"/>
      <c r="F33" s="138"/>
      <c r="G33" s="138"/>
      <c r="H33" s="138"/>
      <c r="I33" s="138"/>
      <c r="J33" s="138"/>
      <c r="K33" s="138"/>
      <c r="L33" s="138"/>
      <c r="M33" s="138"/>
      <c r="N33" s="138"/>
      <c r="O33" s="138"/>
      <c r="P33" s="138"/>
      <c r="Q33" s="138"/>
      <c r="R33" s="138"/>
      <c r="S33" s="138"/>
      <c r="T33" s="138"/>
      <c r="U33" s="139"/>
      <c r="V33" s="136" t="s">
        <v>84</v>
      </c>
      <c r="W33" s="133"/>
      <c r="X33" s="133"/>
      <c r="Y33" s="133"/>
      <c r="Z33" s="133"/>
      <c r="AA33" s="133"/>
      <c r="AB33" s="133"/>
      <c r="AC33" s="133"/>
      <c r="AD33" s="133"/>
      <c r="AE33" s="133"/>
      <c r="AF33" s="211" t="str">
        <f>IF(F16="","",ROUND(SUMIF(AK23:AK32,"10",AF23:AJ32),0))</f>
        <v/>
      </c>
      <c r="AG33" s="212"/>
      <c r="AH33" s="212"/>
      <c r="AI33" s="212"/>
      <c r="AJ33" s="212"/>
      <c r="AK33" s="213"/>
      <c r="AL33" s="39"/>
      <c r="AM33" s="22"/>
      <c r="AP33" s="81"/>
    </row>
    <row r="34" spans="1:43" ht="35.1" customHeight="1">
      <c r="A34" s="39"/>
      <c r="B34" s="140"/>
      <c r="C34" s="141"/>
      <c r="D34" s="141"/>
      <c r="E34" s="141"/>
      <c r="F34" s="141"/>
      <c r="G34" s="141"/>
      <c r="H34" s="141"/>
      <c r="I34" s="141"/>
      <c r="J34" s="141"/>
      <c r="K34" s="141"/>
      <c r="L34" s="141"/>
      <c r="M34" s="141"/>
      <c r="N34" s="141"/>
      <c r="O34" s="141"/>
      <c r="P34" s="141"/>
      <c r="Q34" s="141"/>
      <c r="R34" s="141"/>
      <c r="S34" s="141"/>
      <c r="T34" s="141"/>
      <c r="U34" s="142"/>
      <c r="V34" s="177" t="s">
        <v>10</v>
      </c>
      <c r="W34" s="133"/>
      <c r="X34" s="133"/>
      <c r="Y34" s="133"/>
      <c r="Z34" s="133"/>
      <c r="AA34" s="133"/>
      <c r="AB34" s="133"/>
      <c r="AC34" s="133"/>
      <c r="AD34" s="133"/>
      <c r="AE34" s="133"/>
      <c r="AF34" s="211" t="str">
        <f>IF(F16="","",ROUND(AF33*0.1,0))</f>
        <v/>
      </c>
      <c r="AG34" s="212"/>
      <c r="AH34" s="212"/>
      <c r="AI34" s="212"/>
      <c r="AJ34" s="212"/>
      <c r="AK34" s="213"/>
      <c r="AL34" s="39"/>
      <c r="AM34" s="22"/>
      <c r="AP34" s="81"/>
    </row>
    <row r="35" spans="1:43" ht="35.1" customHeight="1">
      <c r="A35" s="39"/>
      <c r="B35" s="140"/>
      <c r="C35" s="141"/>
      <c r="D35" s="141"/>
      <c r="E35" s="141"/>
      <c r="F35" s="141"/>
      <c r="G35" s="141"/>
      <c r="H35" s="141"/>
      <c r="I35" s="141"/>
      <c r="J35" s="141"/>
      <c r="K35" s="141"/>
      <c r="L35" s="141"/>
      <c r="M35" s="141"/>
      <c r="N35" s="141"/>
      <c r="O35" s="141"/>
      <c r="P35" s="141"/>
      <c r="Q35" s="141"/>
      <c r="R35" s="141"/>
      <c r="S35" s="141"/>
      <c r="T35" s="141"/>
      <c r="U35" s="142"/>
      <c r="V35" s="177" t="s">
        <v>85</v>
      </c>
      <c r="W35" s="133"/>
      <c r="X35" s="133"/>
      <c r="Y35" s="133"/>
      <c r="Z35" s="133"/>
      <c r="AA35" s="133"/>
      <c r="AB35" s="133"/>
      <c r="AC35" s="133"/>
      <c r="AD35" s="133"/>
      <c r="AE35" s="133"/>
      <c r="AF35" s="211" t="str">
        <f>IF(F16="","",ROUND(SUMIF(AK23:AK32,"非",AF23:AJ32),0))</f>
        <v/>
      </c>
      <c r="AG35" s="212"/>
      <c r="AH35" s="212"/>
      <c r="AI35" s="212"/>
      <c r="AJ35" s="212"/>
      <c r="AK35" s="213"/>
      <c r="AL35" s="39"/>
      <c r="AM35" s="22"/>
      <c r="AP35" s="81"/>
    </row>
    <row r="36" spans="1:43" ht="35.1" customHeight="1">
      <c r="A36" s="39"/>
      <c r="B36" s="143"/>
      <c r="C36" s="144"/>
      <c r="D36" s="144"/>
      <c r="E36" s="144"/>
      <c r="F36" s="144"/>
      <c r="G36" s="144"/>
      <c r="H36" s="144"/>
      <c r="I36" s="144"/>
      <c r="J36" s="144"/>
      <c r="K36" s="144"/>
      <c r="L36" s="144"/>
      <c r="M36" s="144"/>
      <c r="N36" s="144"/>
      <c r="O36" s="144"/>
      <c r="P36" s="144"/>
      <c r="Q36" s="144"/>
      <c r="R36" s="144"/>
      <c r="S36" s="144"/>
      <c r="T36" s="144"/>
      <c r="U36" s="145"/>
      <c r="V36" s="177" t="s">
        <v>86</v>
      </c>
      <c r="W36" s="133"/>
      <c r="X36" s="133"/>
      <c r="Y36" s="133"/>
      <c r="Z36" s="133"/>
      <c r="AA36" s="133"/>
      <c r="AB36" s="133"/>
      <c r="AC36" s="133"/>
      <c r="AD36" s="133"/>
      <c r="AE36" s="133"/>
      <c r="AF36" s="211" t="str">
        <f>IF(AF33="","",SUM(AF33:AF35))</f>
        <v/>
      </c>
      <c r="AG36" s="212"/>
      <c r="AH36" s="212"/>
      <c r="AI36" s="212"/>
      <c r="AJ36" s="212"/>
      <c r="AK36" s="213"/>
      <c r="AL36" s="39"/>
      <c r="AM36" s="22"/>
      <c r="AQ36" s="82"/>
    </row>
    <row r="37" spans="1:43" ht="21.95" customHeight="1">
      <c r="A37" s="39"/>
      <c r="B37" s="175" t="s">
        <v>24</v>
      </c>
      <c r="C37" s="176"/>
      <c r="D37" s="176"/>
      <c r="E37" s="90"/>
      <c r="F37" s="48"/>
      <c r="G37" s="48"/>
      <c r="H37" s="48"/>
      <c r="I37" s="48"/>
      <c r="J37" s="48"/>
      <c r="K37" s="48"/>
      <c r="L37" s="48"/>
      <c r="M37" s="48"/>
      <c r="N37" s="48"/>
      <c r="O37" s="48"/>
      <c r="P37" s="48"/>
      <c r="Q37" s="48"/>
      <c r="R37" s="48"/>
      <c r="S37" s="48"/>
      <c r="T37" s="48"/>
      <c r="U37" s="48"/>
      <c r="V37" s="49"/>
      <c r="W37" s="49"/>
      <c r="X37" s="49"/>
      <c r="Y37" s="49"/>
      <c r="Z37" s="49"/>
      <c r="AA37" s="49"/>
      <c r="AB37" s="49"/>
      <c r="AC37" s="49"/>
      <c r="AD37" s="49"/>
      <c r="AE37" s="49"/>
      <c r="AF37" s="87"/>
      <c r="AG37" s="87"/>
      <c r="AH37" s="87"/>
      <c r="AI37" s="87"/>
      <c r="AJ37" s="50"/>
      <c r="AK37" s="51"/>
      <c r="AL37" s="39"/>
      <c r="AM37" s="22"/>
      <c r="AN37" s="70" t="s">
        <v>59</v>
      </c>
      <c r="AO37" s="71" t="s">
        <v>103</v>
      </c>
    </row>
    <row r="38" spans="1:43" ht="24.95" customHeight="1">
      <c r="A38" s="39"/>
      <c r="B38" s="91"/>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52"/>
      <c r="AL38" s="39"/>
      <c r="AM38" s="22"/>
    </row>
    <row r="39" spans="1:43" ht="24.95" customHeight="1">
      <c r="A39" s="39"/>
      <c r="B39" s="91"/>
      <c r="C39" s="210"/>
      <c r="D39" s="210"/>
      <c r="E39" s="210"/>
      <c r="F39" s="210"/>
      <c r="G39" s="210"/>
      <c r="H39" s="210"/>
      <c r="I39" s="210"/>
      <c r="J39" s="210"/>
      <c r="K39" s="210"/>
      <c r="L39" s="210"/>
      <c r="M39" s="210"/>
      <c r="N39" s="210"/>
      <c r="O39" s="210"/>
      <c r="P39" s="210"/>
      <c r="Q39" s="210"/>
      <c r="R39" s="210"/>
      <c r="S39" s="210"/>
      <c r="T39" s="210"/>
      <c r="U39" s="210"/>
      <c r="V39" s="210"/>
      <c r="W39" s="210"/>
      <c r="X39" s="210"/>
      <c r="Y39" s="210"/>
      <c r="Z39" s="210"/>
      <c r="AA39" s="210"/>
      <c r="AB39" s="210"/>
      <c r="AC39" s="210"/>
      <c r="AD39" s="210"/>
      <c r="AE39" s="210"/>
      <c r="AF39" s="210"/>
      <c r="AG39" s="210"/>
      <c r="AH39" s="210"/>
      <c r="AI39" s="210"/>
      <c r="AJ39" s="210"/>
      <c r="AK39" s="52"/>
      <c r="AL39" s="39"/>
      <c r="AM39" s="22"/>
    </row>
    <row r="40" spans="1:43" ht="24.95" customHeight="1">
      <c r="A40" s="39"/>
      <c r="B40" s="53"/>
      <c r="C40" s="209"/>
      <c r="D40" s="209"/>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54"/>
      <c r="AL40" s="39"/>
      <c r="AM40" s="22"/>
    </row>
    <row r="41" spans="1:43" ht="33.950000000000003" customHeight="1">
      <c r="A41" s="39"/>
      <c r="B41" s="113"/>
      <c r="C41" s="114"/>
      <c r="D41" s="114"/>
      <c r="E41" s="115"/>
      <c r="F41" s="113"/>
      <c r="G41" s="114"/>
      <c r="H41" s="114"/>
      <c r="I41" s="115"/>
      <c r="J41" s="113"/>
      <c r="K41" s="114"/>
      <c r="L41" s="114"/>
      <c r="M41" s="115"/>
      <c r="N41" s="113"/>
      <c r="O41" s="114"/>
      <c r="P41" s="114"/>
      <c r="Q41" s="115"/>
      <c r="R41" s="113"/>
      <c r="S41" s="114"/>
      <c r="T41" s="114"/>
      <c r="U41" s="115"/>
      <c r="V41" s="113"/>
      <c r="W41" s="114"/>
      <c r="X41" s="114"/>
      <c r="Y41" s="115"/>
      <c r="Z41" s="113"/>
      <c r="AA41" s="114"/>
      <c r="AB41" s="114"/>
      <c r="AC41" s="115"/>
      <c r="AD41" s="113"/>
      <c r="AE41" s="114"/>
      <c r="AF41" s="114"/>
      <c r="AG41" s="115"/>
      <c r="AH41" s="113"/>
      <c r="AI41" s="114"/>
      <c r="AJ41" s="114"/>
      <c r="AK41" s="115"/>
      <c r="AL41" s="39"/>
      <c r="AM41" s="22"/>
      <c r="AN41" s="70" t="s">
        <v>59</v>
      </c>
      <c r="AO41" s="7" t="s">
        <v>60</v>
      </c>
    </row>
    <row r="42" spans="1:43" ht="33.950000000000003" customHeight="1">
      <c r="A42" s="39"/>
      <c r="B42" s="116"/>
      <c r="C42" s="117"/>
      <c r="D42" s="117"/>
      <c r="E42" s="118"/>
      <c r="F42" s="116"/>
      <c r="G42" s="117"/>
      <c r="H42" s="117"/>
      <c r="I42" s="118"/>
      <c r="J42" s="116"/>
      <c r="K42" s="117"/>
      <c r="L42" s="117"/>
      <c r="M42" s="118"/>
      <c r="N42" s="116"/>
      <c r="O42" s="117"/>
      <c r="P42" s="117"/>
      <c r="Q42" s="118"/>
      <c r="R42" s="116"/>
      <c r="S42" s="117"/>
      <c r="T42" s="117"/>
      <c r="U42" s="118"/>
      <c r="V42" s="116"/>
      <c r="W42" s="117"/>
      <c r="X42" s="117"/>
      <c r="Y42" s="118"/>
      <c r="Z42" s="116"/>
      <c r="AA42" s="117"/>
      <c r="AB42" s="117"/>
      <c r="AC42" s="118"/>
      <c r="AD42" s="116"/>
      <c r="AE42" s="117"/>
      <c r="AF42" s="117"/>
      <c r="AG42" s="118"/>
      <c r="AH42" s="116"/>
      <c r="AI42" s="117"/>
      <c r="AJ42" s="117"/>
      <c r="AK42" s="118"/>
      <c r="AL42" s="39"/>
      <c r="AM42" s="22"/>
    </row>
    <row r="43" spans="1:43" ht="51" customHeight="1">
      <c r="A43" s="171">
        <f>COUNTA(一覧!A5:BW120)</f>
        <v>550</v>
      </c>
      <c r="B43" s="171"/>
      <c r="C43" s="171"/>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row>
  </sheetData>
  <sheetProtection password="CC13" sheet="1" objects="1" scenarios="1"/>
  <mergeCells count="127">
    <mergeCell ref="C40:AJ40"/>
    <mergeCell ref="AF29:AJ29"/>
    <mergeCell ref="AF30:AJ30"/>
    <mergeCell ref="B29:E29"/>
    <mergeCell ref="F29:P29"/>
    <mergeCell ref="Q29:U29"/>
    <mergeCell ref="V29:X29"/>
    <mergeCell ref="B30:E30"/>
    <mergeCell ref="C38:AJ38"/>
    <mergeCell ref="C39:AJ39"/>
    <mergeCell ref="AF33:AK33"/>
    <mergeCell ref="AF34:AK34"/>
    <mergeCell ref="AF35:AK35"/>
    <mergeCell ref="AF36:AK36"/>
    <mergeCell ref="V35:AE35"/>
    <mergeCell ref="B27:E27"/>
    <mergeCell ref="F27:P27"/>
    <mergeCell ref="Q27:U27"/>
    <mergeCell ref="V27:X27"/>
    <mergeCell ref="Y27:AA27"/>
    <mergeCell ref="AB27:AE27"/>
    <mergeCell ref="AF27:AJ27"/>
    <mergeCell ref="AF28:AJ28"/>
    <mergeCell ref="B28:E28"/>
    <mergeCell ref="F28:P28"/>
    <mergeCell ref="Q28:U28"/>
    <mergeCell ref="V28:X28"/>
    <mergeCell ref="Y28:AA28"/>
    <mergeCell ref="AB28:AE28"/>
    <mergeCell ref="AB22:AE22"/>
    <mergeCell ref="A6:AL6"/>
    <mergeCell ref="AB13:AE14"/>
    <mergeCell ref="AF13:AK14"/>
    <mergeCell ref="AF23:AJ23"/>
    <mergeCell ref="B24:E24"/>
    <mergeCell ref="F24:P24"/>
    <mergeCell ref="Q24:U24"/>
    <mergeCell ref="V24:X24"/>
    <mergeCell ref="Y24:AA24"/>
    <mergeCell ref="AB24:AE24"/>
    <mergeCell ref="AF24:AJ24"/>
    <mergeCell ref="B23:E23"/>
    <mergeCell ref="F23:P23"/>
    <mergeCell ref="Q23:U23"/>
    <mergeCell ref="V23:X23"/>
    <mergeCell ref="Y23:AA23"/>
    <mergeCell ref="AB23:AE23"/>
    <mergeCell ref="B4:O4"/>
    <mergeCell ref="B13:E14"/>
    <mergeCell ref="B16:E17"/>
    <mergeCell ref="F13:I14"/>
    <mergeCell ref="K13:N14"/>
    <mergeCell ref="X16:AA17"/>
    <mergeCell ref="F16:V17"/>
    <mergeCell ref="O13:Z14"/>
    <mergeCell ref="F22:P22"/>
    <mergeCell ref="Q22:U22"/>
    <mergeCell ref="B22:E22"/>
    <mergeCell ref="V22:X22"/>
    <mergeCell ref="Y22:AA22"/>
    <mergeCell ref="A43:C43"/>
    <mergeCell ref="A1:C1"/>
    <mergeCell ref="B37:D37"/>
    <mergeCell ref="V36:AE36"/>
    <mergeCell ref="V34:AE34"/>
    <mergeCell ref="AF31:AJ31"/>
    <mergeCell ref="B32:E32"/>
    <mergeCell ref="F32:P32"/>
    <mergeCell ref="Q32:U32"/>
    <mergeCell ref="V32:X32"/>
    <mergeCell ref="Y32:AA32"/>
    <mergeCell ref="AB32:AE32"/>
    <mergeCell ref="AF32:AJ32"/>
    <mergeCell ref="B31:E31"/>
    <mergeCell ref="F31:P31"/>
    <mergeCell ref="Q31:U31"/>
    <mergeCell ref="V31:X31"/>
    <mergeCell ref="Y31:AA31"/>
    <mergeCell ref="AB31:AE31"/>
    <mergeCell ref="Y29:AA29"/>
    <mergeCell ref="AB29:AE29"/>
    <mergeCell ref="F30:P30"/>
    <mergeCell ref="Q30:U30"/>
    <mergeCell ref="V30:X30"/>
    <mergeCell ref="AN16:AN17"/>
    <mergeCell ref="AO16:AT17"/>
    <mergeCell ref="AB19:AK20"/>
    <mergeCell ref="X19:AA20"/>
    <mergeCell ref="AF22:AJ22"/>
    <mergeCell ref="Y30:AA30"/>
    <mergeCell ref="AB30:AE30"/>
    <mergeCell ref="V33:AE33"/>
    <mergeCell ref="B33:U36"/>
    <mergeCell ref="AF25:AJ25"/>
    <mergeCell ref="B26:E26"/>
    <mergeCell ref="F26:P26"/>
    <mergeCell ref="Q26:U26"/>
    <mergeCell ref="V26:X26"/>
    <mergeCell ref="Y26:AA26"/>
    <mergeCell ref="AB26:AE26"/>
    <mergeCell ref="AF26:AJ26"/>
    <mergeCell ref="B25:E25"/>
    <mergeCell ref="AB16:AK17"/>
    <mergeCell ref="F25:P25"/>
    <mergeCell ref="Q25:U25"/>
    <mergeCell ref="V25:X25"/>
    <mergeCell ref="Y25:AA25"/>
    <mergeCell ref="AB25:AE25"/>
    <mergeCell ref="B41:E42"/>
    <mergeCell ref="F41:I42"/>
    <mergeCell ref="J41:M42"/>
    <mergeCell ref="N41:Q42"/>
    <mergeCell ref="R41:U42"/>
    <mergeCell ref="V41:Y42"/>
    <mergeCell ref="Z41:AC42"/>
    <mergeCell ref="AD41:AG42"/>
    <mergeCell ref="AH41:AK42"/>
    <mergeCell ref="AE3:AK3"/>
    <mergeCell ref="U8:W8"/>
    <mergeCell ref="U9:W9"/>
    <mergeCell ref="U10:W10"/>
    <mergeCell ref="U11:W11"/>
    <mergeCell ref="Y8:AJ8"/>
    <mergeCell ref="Y9:AJ9"/>
    <mergeCell ref="Y10:AJ10"/>
    <mergeCell ref="Y11:AJ11"/>
    <mergeCell ref="AK8:AK11"/>
  </mergeCells>
  <phoneticPr fontId="1"/>
  <dataValidations count="3">
    <dataValidation imeMode="off" allowBlank="1" showInputMessage="1" showErrorMessage="1" sqref="A1 Y10:Y11 AF13"/>
    <dataValidation imeMode="hiragana" allowBlank="1" showInputMessage="1" showErrorMessage="1" sqref="AK8 Y8:Y9"/>
    <dataValidation imeMode="on" allowBlank="1" showInputMessage="1" showErrorMessage="1" sqref="C38:C40"/>
  </dataValidations>
  <pageMargins left="0.6692913385826772" right="0" top="0.39370078740157483" bottom="0.19685039370078741" header="0.19685039370078741" footer="0.19685039370078741"/>
  <pageSetup paperSize="9" scale="8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W55"/>
  <sheetViews>
    <sheetView showGridLines="0" zoomScale="85" zoomScaleNormal="85" zoomScaleSheetLayoutView="25" workbookViewId="0">
      <selection sqref="A1:H1"/>
    </sheetView>
  </sheetViews>
  <sheetFormatPr defaultRowHeight="13.5"/>
  <cols>
    <col min="1" max="1" width="6.7109375" style="3" customWidth="1"/>
    <col min="2" max="2" width="8.7109375" style="3" customWidth="1"/>
    <col min="3" max="3" width="13.7109375" style="3" customWidth="1"/>
    <col min="4" max="4" width="25.7109375" style="3" customWidth="1"/>
    <col min="5" max="5" width="13.7109375" style="3" customWidth="1"/>
    <col min="6" max="6" width="7.7109375" style="3" customWidth="1"/>
    <col min="7" max="7" width="17.7109375" style="3" customWidth="1"/>
    <col min="8" max="8" width="12.7109375" style="3" customWidth="1"/>
    <col min="9" max="9" width="7.7109375" style="3" customWidth="1"/>
    <col min="10" max="10" width="7.7109375" style="5" customWidth="1"/>
    <col min="11" max="11" width="9.7109375" style="5" customWidth="1"/>
    <col min="12" max="12" width="6.7109375" style="5" customWidth="1"/>
    <col min="13" max="13" width="7.7109375" style="3" customWidth="1"/>
    <col min="14" max="14" width="17.7109375" style="3" customWidth="1"/>
    <col min="15" max="15" width="12.7109375" style="3" customWidth="1"/>
    <col min="16" max="17" width="7.7109375" style="3" customWidth="1"/>
    <col min="18" max="18" width="9.7109375" style="3" customWidth="1"/>
    <col min="19" max="19" width="6.7109375" style="3" customWidth="1"/>
    <col min="20" max="20" width="7.7109375" style="3" customWidth="1"/>
    <col min="21" max="21" width="17.7109375" style="3" customWidth="1"/>
    <col min="22" max="22" width="12.7109375" style="3" customWidth="1"/>
    <col min="23" max="24" width="7.7109375" style="3" customWidth="1"/>
    <col min="25" max="25" width="9.7109375" style="3" customWidth="1"/>
    <col min="26" max="26" width="6.7109375" style="3" customWidth="1"/>
    <col min="27" max="27" width="7.7109375" style="3" customWidth="1"/>
    <col min="28" max="28" width="17.7109375" style="3" customWidth="1"/>
    <col min="29" max="29" width="12.7109375" style="3" customWidth="1"/>
    <col min="30" max="31" width="7.7109375" style="3" customWidth="1"/>
    <col min="32" max="32" width="9.7109375" style="3" customWidth="1"/>
    <col min="33" max="33" width="6.7109375" style="3" customWidth="1"/>
    <col min="34" max="34" width="7.7109375" style="3" customWidth="1"/>
    <col min="35" max="35" width="17.7109375" style="3" customWidth="1"/>
    <col min="36" max="36" width="12.7109375" style="3" customWidth="1"/>
    <col min="37" max="38" width="7.7109375" style="3" customWidth="1"/>
    <col min="39" max="39" width="9.7109375" style="3" customWidth="1"/>
    <col min="40" max="40" width="6.7109375" style="3" customWidth="1"/>
    <col min="41" max="41" width="7.7109375" style="3" customWidth="1"/>
    <col min="42" max="42" width="17.7109375" style="3" customWidth="1"/>
    <col min="43" max="43" width="12.7109375" style="3" customWidth="1"/>
    <col min="44" max="45" width="7.7109375" style="3" customWidth="1"/>
    <col min="46" max="46" width="9.7109375" style="3" customWidth="1"/>
    <col min="47" max="47" width="6.7109375" style="3" customWidth="1"/>
    <col min="48" max="48" width="7.7109375" style="3" customWidth="1"/>
    <col min="49" max="49" width="17.7109375" style="3" customWidth="1"/>
    <col min="50" max="50" width="12.7109375" style="3" customWidth="1"/>
    <col min="51" max="52" width="7.7109375" style="3" customWidth="1"/>
    <col min="53" max="53" width="9.7109375" style="3" customWidth="1"/>
    <col min="54" max="54" width="6.7109375" style="3" customWidth="1"/>
    <col min="55" max="55" width="7.7109375" style="3" customWidth="1"/>
    <col min="56" max="56" width="17.7109375" style="3" customWidth="1"/>
    <col min="57" max="57" width="12.7109375" style="3" customWidth="1"/>
    <col min="58" max="59" width="7.7109375" style="3" customWidth="1"/>
    <col min="60" max="60" width="9.7109375" style="3" customWidth="1"/>
    <col min="61" max="61" width="6.7109375" style="3" customWidth="1"/>
    <col min="62" max="62" width="7.7109375" style="3" customWidth="1"/>
    <col min="63" max="63" width="17.7109375" style="3" customWidth="1"/>
    <col min="64" max="64" width="12.7109375" style="3" customWidth="1"/>
    <col min="65" max="66" width="7.7109375" style="3" customWidth="1"/>
    <col min="67" max="67" width="9.7109375" style="3" customWidth="1"/>
    <col min="68" max="68" width="6.7109375" style="3" customWidth="1"/>
    <col min="69" max="69" width="7.7109375" style="3" customWidth="1"/>
    <col min="70" max="70" width="17.7109375" style="3" customWidth="1"/>
    <col min="71" max="71" width="12.7109375" style="3" customWidth="1"/>
    <col min="72" max="73" width="7.7109375" style="3" customWidth="1"/>
    <col min="74" max="74" width="9.7109375" style="3" customWidth="1"/>
    <col min="75" max="75" width="6.7109375" style="3" customWidth="1"/>
    <col min="76" max="16384" width="9.140625" style="3"/>
  </cols>
  <sheetData>
    <row r="1" spans="1:75" ht="29.25" customHeight="1">
      <c r="A1" s="222" t="s">
        <v>47</v>
      </c>
      <c r="B1" s="222"/>
      <c r="C1" s="222"/>
      <c r="D1" s="222"/>
      <c r="E1" s="222"/>
      <c r="F1" s="222"/>
      <c r="G1" s="222"/>
      <c r="H1" s="222"/>
      <c r="I1" s="18"/>
      <c r="J1" s="25"/>
      <c r="K1" s="25"/>
      <c r="L1" s="25"/>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row>
    <row r="2" spans="1:75" ht="21.75" customHeight="1">
      <c r="A2" s="221" t="s">
        <v>37</v>
      </c>
      <c r="B2" s="221"/>
      <c r="C2" s="221"/>
      <c r="D2" s="221"/>
      <c r="E2" s="221"/>
      <c r="F2" s="25"/>
      <c r="G2" s="17"/>
      <c r="H2" s="18"/>
      <c r="I2" s="18"/>
      <c r="J2" s="25"/>
      <c r="K2" s="25"/>
      <c r="L2" s="25"/>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1:75" ht="30" customHeight="1">
      <c r="A3" s="223">
        <v>45230</v>
      </c>
      <c r="B3" s="224"/>
      <c r="C3" s="224"/>
      <c r="D3" s="224"/>
      <c r="E3" s="225"/>
      <c r="F3" s="214" t="s">
        <v>26</v>
      </c>
      <c r="G3" s="215"/>
      <c r="H3" s="215"/>
      <c r="I3" s="215"/>
      <c r="J3" s="215"/>
      <c r="K3" s="215"/>
      <c r="L3" s="216"/>
      <c r="M3" s="217" t="s">
        <v>27</v>
      </c>
      <c r="N3" s="218"/>
      <c r="O3" s="218"/>
      <c r="P3" s="218"/>
      <c r="Q3" s="218"/>
      <c r="R3" s="218"/>
      <c r="S3" s="219"/>
      <c r="T3" s="214" t="s">
        <v>28</v>
      </c>
      <c r="U3" s="215"/>
      <c r="V3" s="215"/>
      <c r="W3" s="215"/>
      <c r="X3" s="215"/>
      <c r="Y3" s="215"/>
      <c r="Z3" s="216"/>
      <c r="AA3" s="217" t="s">
        <v>29</v>
      </c>
      <c r="AB3" s="218"/>
      <c r="AC3" s="218"/>
      <c r="AD3" s="218"/>
      <c r="AE3" s="218"/>
      <c r="AF3" s="218"/>
      <c r="AG3" s="219"/>
      <c r="AH3" s="214" t="s">
        <v>30</v>
      </c>
      <c r="AI3" s="215"/>
      <c r="AJ3" s="215"/>
      <c r="AK3" s="215"/>
      <c r="AL3" s="215"/>
      <c r="AM3" s="215"/>
      <c r="AN3" s="216"/>
      <c r="AO3" s="217" t="s">
        <v>31</v>
      </c>
      <c r="AP3" s="218"/>
      <c r="AQ3" s="218"/>
      <c r="AR3" s="218"/>
      <c r="AS3" s="218"/>
      <c r="AT3" s="218"/>
      <c r="AU3" s="219"/>
      <c r="AV3" s="214" t="s">
        <v>32</v>
      </c>
      <c r="AW3" s="215"/>
      <c r="AX3" s="215"/>
      <c r="AY3" s="215"/>
      <c r="AZ3" s="215"/>
      <c r="BA3" s="215"/>
      <c r="BB3" s="216"/>
      <c r="BC3" s="217" t="s">
        <v>33</v>
      </c>
      <c r="BD3" s="218"/>
      <c r="BE3" s="218"/>
      <c r="BF3" s="218"/>
      <c r="BG3" s="218"/>
      <c r="BH3" s="218"/>
      <c r="BI3" s="219"/>
      <c r="BJ3" s="214" t="s">
        <v>34</v>
      </c>
      <c r="BK3" s="215"/>
      <c r="BL3" s="215"/>
      <c r="BM3" s="215"/>
      <c r="BN3" s="215"/>
      <c r="BO3" s="215"/>
      <c r="BP3" s="215"/>
      <c r="BQ3" s="217" t="s">
        <v>35</v>
      </c>
      <c r="BR3" s="218"/>
      <c r="BS3" s="218"/>
      <c r="BT3" s="218"/>
      <c r="BU3" s="218"/>
      <c r="BV3" s="218"/>
      <c r="BW3" s="220"/>
    </row>
    <row r="4" spans="1:75" s="1" customFormat="1" ht="30" customHeight="1">
      <c r="A4" s="27" t="s">
        <v>25</v>
      </c>
      <c r="B4" s="27" t="s">
        <v>11</v>
      </c>
      <c r="C4" s="28" t="s">
        <v>12</v>
      </c>
      <c r="D4" s="29" t="s">
        <v>36</v>
      </c>
      <c r="E4" s="30" t="s">
        <v>13</v>
      </c>
      <c r="F4" s="62" t="s">
        <v>14</v>
      </c>
      <c r="G4" s="63" t="s">
        <v>44</v>
      </c>
      <c r="H4" s="27" t="s">
        <v>18</v>
      </c>
      <c r="I4" s="28" t="s">
        <v>15</v>
      </c>
      <c r="J4" s="27" t="s">
        <v>16</v>
      </c>
      <c r="K4" s="88" t="s">
        <v>81</v>
      </c>
      <c r="L4" s="64" t="s">
        <v>83</v>
      </c>
      <c r="M4" s="62" t="s">
        <v>14</v>
      </c>
      <c r="N4" s="63" t="s">
        <v>44</v>
      </c>
      <c r="O4" s="27" t="s">
        <v>18</v>
      </c>
      <c r="P4" s="28" t="s">
        <v>15</v>
      </c>
      <c r="Q4" s="27" t="s">
        <v>16</v>
      </c>
      <c r="R4" s="88" t="s">
        <v>17</v>
      </c>
      <c r="S4" s="64" t="s">
        <v>83</v>
      </c>
      <c r="T4" s="62" t="s">
        <v>14</v>
      </c>
      <c r="U4" s="63" t="s">
        <v>44</v>
      </c>
      <c r="V4" s="27" t="s">
        <v>18</v>
      </c>
      <c r="W4" s="28" t="s">
        <v>15</v>
      </c>
      <c r="X4" s="27" t="s">
        <v>16</v>
      </c>
      <c r="Y4" s="88" t="s">
        <v>17</v>
      </c>
      <c r="Z4" s="64" t="s">
        <v>83</v>
      </c>
      <c r="AA4" s="65" t="s">
        <v>14</v>
      </c>
      <c r="AB4" s="66" t="s">
        <v>44</v>
      </c>
      <c r="AC4" s="67" t="s">
        <v>18</v>
      </c>
      <c r="AD4" s="68" t="s">
        <v>15</v>
      </c>
      <c r="AE4" s="67" t="s">
        <v>16</v>
      </c>
      <c r="AF4" s="94" t="s">
        <v>17</v>
      </c>
      <c r="AG4" s="64" t="s">
        <v>83</v>
      </c>
      <c r="AH4" s="65" t="s">
        <v>14</v>
      </c>
      <c r="AI4" s="66" t="s">
        <v>44</v>
      </c>
      <c r="AJ4" s="67" t="s">
        <v>18</v>
      </c>
      <c r="AK4" s="68" t="s">
        <v>15</v>
      </c>
      <c r="AL4" s="67" t="s">
        <v>16</v>
      </c>
      <c r="AM4" s="94" t="s">
        <v>17</v>
      </c>
      <c r="AN4" s="64" t="s">
        <v>83</v>
      </c>
      <c r="AO4" s="62" t="s">
        <v>14</v>
      </c>
      <c r="AP4" s="63" t="s">
        <v>44</v>
      </c>
      <c r="AQ4" s="27" t="s">
        <v>18</v>
      </c>
      <c r="AR4" s="28" t="s">
        <v>15</v>
      </c>
      <c r="AS4" s="27" t="s">
        <v>16</v>
      </c>
      <c r="AT4" s="88" t="s">
        <v>17</v>
      </c>
      <c r="AU4" s="69" t="s">
        <v>83</v>
      </c>
      <c r="AV4" s="62" t="s">
        <v>14</v>
      </c>
      <c r="AW4" s="63" t="s">
        <v>44</v>
      </c>
      <c r="AX4" s="27" t="s">
        <v>18</v>
      </c>
      <c r="AY4" s="28" t="s">
        <v>15</v>
      </c>
      <c r="AZ4" s="27" t="s">
        <v>16</v>
      </c>
      <c r="BA4" s="88" t="s">
        <v>17</v>
      </c>
      <c r="BB4" s="64" t="s">
        <v>83</v>
      </c>
      <c r="BC4" s="65" t="s">
        <v>14</v>
      </c>
      <c r="BD4" s="66" t="s">
        <v>44</v>
      </c>
      <c r="BE4" s="67" t="s">
        <v>18</v>
      </c>
      <c r="BF4" s="68" t="s">
        <v>15</v>
      </c>
      <c r="BG4" s="67" t="s">
        <v>16</v>
      </c>
      <c r="BH4" s="94" t="s">
        <v>17</v>
      </c>
      <c r="BI4" s="64" t="s">
        <v>83</v>
      </c>
      <c r="BJ4" s="65" t="s">
        <v>14</v>
      </c>
      <c r="BK4" s="66" t="s">
        <v>44</v>
      </c>
      <c r="BL4" s="67" t="s">
        <v>18</v>
      </c>
      <c r="BM4" s="68" t="s">
        <v>15</v>
      </c>
      <c r="BN4" s="67" t="s">
        <v>16</v>
      </c>
      <c r="BO4" s="94" t="s">
        <v>17</v>
      </c>
      <c r="BP4" s="64" t="s">
        <v>83</v>
      </c>
      <c r="BQ4" s="62" t="s">
        <v>14</v>
      </c>
      <c r="BR4" s="63" t="s">
        <v>44</v>
      </c>
      <c r="BS4" s="27" t="s">
        <v>18</v>
      </c>
      <c r="BT4" s="28" t="s">
        <v>15</v>
      </c>
      <c r="BU4" s="27" t="s">
        <v>16</v>
      </c>
      <c r="BV4" s="27" t="s">
        <v>17</v>
      </c>
      <c r="BW4" s="27" t="s">
        <v>83</v>
      </c>
    </row>
    <row r="5" spans="1:75" ht="36.950000000000003" customHeight="1">
      <c r="A5" s="4">
        <v>1</v>
      </c>
      <c r="B5" s="16"/>
      <c r="C5" s="2"/>
      <c r="D5" s="26"/>
      <c r="E5" s="15"/>
      <c r="F5" s="11"/>
      <c r="G5" s="12"/>
      <c r="H5" s="60"/>
      <c r="I5" s="59"/>
      <c r="J5" s="2"/>
      <c r="K5" s="93"/>
      <c r="L5" s="95" t="s">
        <v>94</v>
      </c>
      <c r="M5" s="11"/>
      <c r="N5" s="12"/>
      <c r="O5" s="4"/>
      <c r="P5" s="59"/>
      <c r="Q5" s="2"/>
      <c r="R5" s="93"/>
      <c r="S5" s="95" t="s">
        <v>94</v>
      </c>
      <c r="T5" s="11"/>
      <c r="U5" s="12"/>
      <c r="V5" s="4"/>
      <c r="W5" s="59"/>
      <c r="X5" s="2"/>
      <c r="Y5" s="93"/>
      <c r="Z5" s="95" t="s">
        <v>94</v>
      </c>
      <c r="AA5" s="11"/>
      <c r="AB5" s="12"/>
      <c r="AC5" s="4"/>
      <c r="AD5" s="59"/>
      <c r="AE5" s="2"/>
      <c r="AF5" s="93"/>
      <c r="AG5" s="95" t="s">
        <v>94</v>
      </c>
      <c r="AH5" s="11"/>
      <c r="AI5" s="12"/>
      <c r="AJ5" s="4"/>
      <c r="AK5" s="59"/>
      <c r="AL5" s="2"/>
      <c r="AM5" s="93"/>
      <c r="AN5" s="95" t="s">
        <v>94</v>
      </c>
      <c r="AO5" s="11"/>
      <c r="AP5" s="12"/>
      <c r="AQ5" s="4"/>
      <c r="AR5" s="59"/>
      <c r="AS5" s="2"/>
      <c r="AT5" s="93"/>
      <c r="AU5" s="95" t="s">
        <v>94</v>
      </c>
      <c r="AV5" s="11"/>
      <c r="AW5" s="12"/>
      <c r="AX5" s="4"/>
      <c r="AY5" s="59"/>
      <c r="AZ5" s="2"/>
      <c r="BA5" s="93"/>
      <c r="BB5" s="95" t="s">
        <v>94</v>
      </c>
      <c r="BC5" s="11"/>
      <c r="BD5" s="12"/>
      <c r="BE5" s="4"/>
      <c r="BF5" s="59"/>
      <c r="BG5" s="2"/>
      <c r="BH5" s="93"/>
      <c r="BI5" s="95" t="s">
        <v>94</v>
      </c>
      <c r="BJ5" s="11"/>
      <c r="BK5" s="12"/>
      <c r="BL5" s="4"/>
      <c r="BM5" s="59"/>
      <c r="BN5" s="2"/>
      <c r="BO5" s="93"/>
      <c r="BP5" s="95" t="s">
        <v>94</v>
      </c>
      <c r="BQ5" s="11"/>
      <c r="BR5" s="12"/>
      <c r="BS5" s="4"/>
      <c r="BT5" s="59"/>
      <c r="BU5" s="2"/>
      <c r="BV5" s="57"/>
      <c r="BW5" s="99" t="s">
        <v>94</v>
      </c>
    </row>
    <row r="6" spans="1:75" ht="36.950000000000003" customHeight="1">
      <c r="A6" s="4">
        <v>2</v>
      </c>
      <c r="B6" s="16"/>
      <c r="C6" s="2"/>
      <c r="D6" s="26"/>
      <c r="E6" s="15"/>
      <c r="F6" s="11"/>
      <c r="G6" s="12"/>
      <c r="H6" s="60"/>
      <c r="I6" s="59"/>
      <c r="J6" s="2"/>
      <c r="K6" s="93"/>
      <c r="L6" s="95" t="s">
        <v>94</v>
      </c>
      <c r="M6" s="11"/>
      <c r="N6" s="12"/>
      <c r="O6" s="4"/>
      <c r="P6" s="59"/>
      <c r="Q6" s="2"/>
      <c r="R6" s="93"/>
      <c r="S6" s="95" t="s">
        <v>94</v>
      </c>
      <c r="T6" s="11"/>
      <c r="U6" s="12"/>
      <c r="V6" s="4"/>
      <c r="W6" s="59"/>
      <c r="X6" s="2"/>
      <c r="Y6" s="93"/>
      <c r="Z6" s="95" t="s">
        <v>94</v>
      </c>
      <c r="AA6" s="11"/>
      <c r="AB6" s="12"/>
      <c r="AC6" s="4"/>
      <c r="AD6" s="59"/>
      <c r="AE6" s="2"/>
      <c r="AF6" s="93"/>
      <c r="AG6" s="95" t="s">
        <v>94</v>
      </c>
      <c r="AH6" s="11"/>
      <c r="AI6" s="12"/>
      <c r="AJ6" s="4"/>
      <c r="AK6" s="59"/>
      <c r="AL6" s="2"/>
      <c r="AM6" s="93"/>
      <c r="AN6" s="95" t="s">
        <v>94</v>
      </c>
      <c r="AO6" s="11"/>
      <c r="AP6" s="12"/>
      <c r="AQ6" s="4"/>
      <c r="AR6" s="59"/>
      <c r="AS6" s="2"/>
      <c r="AT6" s="93"/>
      <c r="AU6" s="95" t="s">
        <v>94</v>
      </c>
      <c r="AV6" s="11"/>
      <c r="AW6" s="12"/>
      <c r="AX6" s="4"/>
      <c r="AY6" s="59"/>
      <c r="AZ6" s="2"/>
      <c r="BA6" s="93"/>
      <c r="BB6" s="95" t="s">
        <v>94</v>
      </c>
      <c r="BC6" s="11"/>
      <c r="BD6" s="12"/>
      <c r="BE6" s="4"/>
      <c r="BF6" s="59"/>
      <c r="BG6" s="2"/>
      <c r="BH6" s="93"/>
      <c r="BI6" s="95" t="s">
        <v>94</v>
      </c>
      <c r="BJ6" s="11"/>
      <c r="BK6" s="12"/>
      <c r="BL6" s="4"/>
      <c r="BM6" s="59"/>
      <c r="BN6" s="2"/>
      <c r="BO6" s="93"/>
      <c r="BP6" s="95" t="s">
        <v>94</v>
      </c>
      <c r="BQ6" s="11"/>
      <c r="BR6" s="12"/>
      <c r="BS6" s="4"/>
      <c r="BT6" s="59"/>
      <c r="BU6" s="2"/>
      <c r="BV6" s="57"/>
      <c r="BW6" s="99" t="s">
        <v>94</v>
      </c>
    </row>
    <row r="7" spans="1:75" ht="36.950000000000003" customHeight="1">
      <c r="A7" s="4">
        <v>3</v>
      </c>
      <c r="B7" s="16"/>
      <c r="C7" s="2"/>
      <c r="D7" s="26"/>
      <c r="E7" s="15"/>
      <c r="F7" s="11"/>
      <c r="G7" s="12"/>
      <c r="H7" s="60"/>
      <c r="I7" s="59"/>
      <c r="J7" s="2"/>
      <c r="K7" s="93"/>
      <c r="L7" s="95" t="s">
        <v>94</v>
      </c>
      <c r="M7" s="11"/>
      <c r="N7" s="12"/>
      <c r="O7" s="4"/>
      <c r="P7" s="59"/>
      <c r="Q7" s="2"/>
      <c r="R7" s="93"/>
      <c r="S7" s="95" t="s">
        <v>94</v>
      </c>
      <c r="T7" s="11"/>
      <c r="U7" s="12"/>
      <c r="V7" s="4"/>
      <c r="W7" s="59"/>
      <c r="X7" s="2"/>
      <c r="Y7" s="93"/>
      <c r="Z7" s="95" t="s">
        <v>94</v>
      </c>
      <c r="AA7" s="11"/>
      <c r="AB7" s="12"/>
      <c r="AC7" s="4"/>
      <c r="AD7" s="59"/>
      <c r="AE7" s="2"/>
      <c r="AF7" s="93"/>
      <c r="AG7" s="95" t="s">
        <v>94</v>
      </c>
      <c r="AH7" s="11"/>
      <c r="AI7" s="12"/>
      <c r="AJ7" s="4"/>
      <c r="AK7" s="59"/>
      <c r="AL7" s="2"/>
      <c r="AM7" s="93"/>
      <c r="AN7" s="95" t="s">
        <v>94</v>
      </c>
      <c r="AO7" s="11"/>
      <c r="AP7" s="12"/>
      <c r="AQ7" s="4"/>
      <c r="AR7" s="59"/>
      <c r="AS7" s="2"/>
      <c r="AT7" s="93"/>
      <c r="AU7" s="95" t="s">
        <v>94</v>
      </c>
      <c r="AV7" s="11"/>
      <c r="AW7" s="12"/>
      <c r="AX7" s="4"/>
      <c r="AY7" s="59"/>
      <c r="AZ7" s="2"/>
      <c r="BA7" s="93"/>
      <c r="BB7" s="95" t="s">
        <v>94</v>
      </c>
      <c r="BC7" s="11"/>
      <c r="BD7" s="12"/>
      <c r="BE7" s="4"/>
      <c r="BF7" s="59"/>
      <c r="BG7" s="2"/>
      <c r="BH7" s="93"/>
      <c r="BI7" s="95" t="s">
        <v>94</v>
      </c>
      <c r="BJ7" s="11"/>
      <c r="BK7" s="12"/>
      <c r="BL7" s="4"/>
      <c r="BM7" s="59"/>
      <c r="BN7" s="2"/>
      <c r="BO7" s="93"/>
      <c r="BP7" s="95" t="s">
        <v>94</v>
      </c>
      <c r="BQ7" s="11"/>
      <c r="BR7" s="12"/>
      <c r="BS7" s="4"/>
      <c r="BT7" s="59"/>
      <c r="BU7" s="2"/>
      <c r="BV7" s="57"/>
      <c r="BW7" s="99" t="s">
        <v>94</v>
      </c>
    </row>
    <row r="8" spans="1:75" ht="36.950000000000003" customHeight="1">
      <c r="A8" s="4">
        <v>4</v>
      </c>
      <c r="B8" s="16"/>
      <c r="C8" s="2"/>
      <c r="D8" s="26"/>
      <c r="E8" s="15"/>
      <c r="F8" s="11"/>
      <c r="G8" s="12"/>
      <c r="H8" s="60"/>
      <c r="I8" s="59"/>
      <c r="J8" s="2"/>
      <c r="K8" s="93"/>
      <c r="L8" s="95" t="s">
        <v>94</v>
      </c>
      <c r="M8" s="11"/>
      <c r="N8" s="12"/>
      <c r="O8" s="4"/>
      <c r="P8" s="59"/>
      <c r="Q8" s="2"/>
      <c r="R8" s="93"/>
      <c r="S8" s="95" t="s">
        <v>94</v>
      </c>
      <c r="T8" s="11"/>
      <c r="U8" s="12"/>
      <c r="V8" s="4"/>
      <c r="W8" s="59"/>
      <c r="X8" s="2"/>
      <c r="Y8" s="93"/>
      <c r="Z8" s="95" t="s">
        <v>94</v>
      </c>
      <c r="AA8" s="11"/>
      <c r="AB8" s="12"/>
      <c r="AC8" s="4"/>
      <c r="AD8" s="59"/>
      <c r="AE8" s="2"/>
      <c r="AF8" s="93"/>
      <c r="AG8" s="95" t="s">
        <v>94</v>
      </c>
      <c r="AH8" s="11"/>
      <c r="AI8" s="12"/>
      <c r="AJ8" s="4"/>
      <c r="AK8" s="59"/>
      <c r="AL8" s="2"/>
      <c r="AM8" s="93"/>
      <c r="AN8" s="95" t="s">
        <v>94</v>
      </c>
      <c r="AO8" s="11"/>
      <c r="AP8" s="12"/>
      <c r="AQ8" s="4"/>
      <c r="AR8" s="59"/>
      <c r="AS8" s="2"/>
      <c r="AT8" s="93"/>
      <c r="AU8" s="95" t="s">
        <v>94</v>
      </c>
      <c r="AV8" s="11"/>
      <c r="AW8" s="12"/>
      <c r="AX8" s="4"/>
      <c r="AY8" s="59"/>
      <c r="AZ8" s="2"/>
      <c r="BA8" s="93"/>
      <c r="BB8" s="95" t="s">
        <v>94</v>
      </c>
      <c r="BC8" s="11"/>
      <c r="BD8" s="12"/>
      <c r="BE8" s="4"/>
      <c r="BF8" s="59"/>
      <c r="BG8" s="2"/>
      <c r="BH8" s="93"/>
      <c r="BI8" s="95" t="s">
        <v>94</v>
      </c>
      <c r="BJ8" s="11"/>
      <c r="BK8" s="12"/>
      <c r="BL8" s="4"/>
      <c r="BM8" s="59"/>
      <c r="BN8" s="2"/>
      <c r="BO8" s="93"/>
      <c r="BP8" s="95" t="s">
        <v>94</v>
      </c>
      <c r="BQ8" s="11"/>
      <c r="BR8" s="12"/>
      <c r="BS8" s="4"/>
      <c r="BT8" s="59"/>
      <c r="BU8" s="2"/>
      <c r="BV8" s="57"/>
      <c r="BW8" s="99" t="s">
        <v>94</v>
      </c>
    </row>
    <row r="9" spans="1:75" ht="36.950000000000003" customHeight="1">
      <c r="A9" s="4">
        <v>5</v>
      </c>
      <c r="B9" s="16"/>
      <c r="C9" s="2"/>
      <c r="D9" s="26"/>
      <c r="E9" s="15"/>
      <c r="F9" s="11"/>
      <c r="G9" s="12"/>
      <c r="H9" s="60"/>
      <c r="I9" s="59"/>
      <c r="J9" s="2"/>
      <c r="K9" s="93"/>
      <c r="L9" s="95" t="s">
        <v>94</v>
      </c>
      <c r="M9" s="11"/>
      <c r="N9" s="12"/>
      <c r="O9" s="4"/>
      <c r="P9" s="59"/>
      <c r="Q9" s="2"/>
      <c r="R9" s="93"/>
      <c r="S9" s="95" t="s">
        <v>94</v>
      </c>
      <c r="T9" s="11"/>
      <c r="U9" s="12"/>
      <c r="V9" s="4"/>
      <c r="W9" s="59"/>
      <c r="X9" s="2"/>
      <c r="Y9" s="93"/>
      <c r="Z9" s="95" t="s">
        <v>94</v>
      </c>
      <c r="AA9" s="11"/>
      <c r="AB9" s="12"/>
      <c r="AC9" s="4"/>
      <c r="AD9" s="59"/>
      <c r="AE9" s="2"/>
      <c r="AF9" s="93"/>
      <c r="AG9" s="95" t="s">
        <v>94</v>
      </c>
      <c r="AH9" s="11"/>
      <c r="AI9" s="12"/>
      <c r="AJ9" s="4"/>
      <c r="AK9" s="59"/>
      <c r="AL9" s="2"/>
      <c r="AM9" s="93"/>
      <c r="AN9" s="95" t="s">
        <v>94</v>
      </c>
      <c r="AO9" s="11"/>
      <c r="AP9" s="12"/>
      <c r="AQ9" s="4"/>
      <c r="AR9" s="59"/>
      <c r="AS9" s="2"/>
      <c r="AT9" s="93"/>
      <c r="AU9" s="95" t="s">
        <v>94</v>
      </c>
      <c r="AV9" s="11"/>
      <c r="AW9" s="12"/>
      <c r="AX9" s="4"/>
      <c r="AY9" s="59"/>
      <c r="AZ9" s="2"/>
      <c r="BA9" s="93"/>
      <c r="BB9" s="95" t="s">
        <v>94</v>
      </c>
      <c r="BC9" s="11"/>
      <c r="BD9" s="12"/>
      <c r="BE9" s="4"/>
      <c r="BF9" s="59"/>
      <c r="BG9" s="2"/>
      <c r="BH9" s="93"/>
      <c r="BI9" s="95" t="s">
        <v>94</v>
      </c>
      <c r="BJ9" s="11"/>
      <c r="BK9" s="12"/>
      <c r="BL9" s="4"/>
      <c r="BM9" s="59"/>
      <c r="BN9" s="2"/>
      <c r="BO9" s="93"/>
      <c r="BP9" s="95" t="s">
        <v>94</v>
      </c>
      <c r="BQ9" s="11"/>
      <c r="BR9" s="12"/>
      <c r="BS9" s="4"/>
      <c r="BT9" s="59"/>
      <c r="BU9" s="2"/>
      <c r="BV9" s="57"/>
      <c r="BW9" s="99" t="s">
        <v>94</v>
      </c>
    </row>
    <row r="10" spans="1:75" ht="36.950000000000003" customHeight="1">
      <c r="A10" s="4">
        <v>6</v>
      </c>
      <c r="B10" s="16"/>
      <c r="C10" s="2"/>
      <c r="D10" s="26"/>
      <c r="E10" s="15"/>
      <c r="F10" s="11"/>
      <c r="G10" s="12"/>
      <c r="H10" s="60"/>
      <c r="I10" s="59"/>
      <c r="J10" s="2"/>
      <c r="K10" s="93"/>
      <c r="L10" s="95" t="s">
        <v>94</v>
      </c>
      <c r="M10" s="11"/>
      <c r="N10" s="12"/>
      <c r="O10" s="4"/>
      <c r="P10" s="59"/>
      <c r="Q10" s="2"/>
      <c r="R10" s="93"/>
      <c r="S10" s="95" t="s">
        <v>94</v>
      </c>
      <c r="T10" s="11"/>
      <c r="U10" s="12"/>
      <c r="V10" s="4"/>
      <c r="W10" s="59"/>
      <c r="X10" s="2"/>
      <c r="Y10" s="93"/>
      <c r="Z10" s="95" t="s">
        <v>94</v>
      </c>
      <c r="AA10" s="11"/>
      <c r="AB10" s="12"/>
      <c r="AC10" s="4"/>
      <c r="AD10" s="59"/>
      <c r="AE10" s="2"/>
      <c r="AF10" s="93"/>
      <c r="AG10" s="95" t="s">
        <v>94</v>
      </c>
      <c r="AH10" s="11"/>
      <c r="AI10" s="12"/>
      <c r="AJ10" s="4"/>
      <c r="AK10" s="59"/>
      <c r="AL10" s="2"/>
      <c r="AM10" s="93"/>
      <c r="AN10" s="95" t="s">
        <v>94</v>
      </c>
      <c r="AO10" s="11"/>
      <c r="AP10" s="12"/>
      <c r="AQ10" s="4"/>
      <c r="AR10" s="59"/>
      <c r="AS10" s="2"/>
      <c r="AT10" s="93"/>
      <c r="AU10" s="95" t="s">
        <v>94</v>
      </c>
      <c r="AV10" s="11"/>
      <c r="AW10" s="12"/>
      <c r="AX10" s="4"/>
      <c r="AY10" s="59"/>
      <c r="AZ10" s="2"/>
      <c r="BA10" s="93"/>
      <c r="BB10" s="95" t="s">
        <v>94</v>
      </c>
      <c r="BC10" s="11"/>
      <c r="BD10" s="12"/>
      <c r="BE10" s="4"/>
      <c r="BF10" s="59"/>
      <c r="BG10" s="2"/>
      <c r="BH10" s="93"/>
      <c r="BI10" s="95" t="s">
        <v>94</v>
      </c>
      <c r="BJ10" s="11"/>
      <c r="BK10" s="12"/>
      <c r="BL10" s="4"/>
      <c r="BM10" s="59"/>
      <c r="BN10" s="2"/>
      <c r="BO10" s="93"/>
      <c r="BP10" s="95" t="s">
        <v>94</v>
      </c>
      <c r="BQ10" s="11"/>
      <c r="BR10" s="12"/>
      <c r="BS10" s="4"/>
      <c r="BT10" s="59"/>
      <c r="BU10" s="2"/>
      <c r="BV10" s="57"/>
      <c r="BW10" s="99" t="s">
        <v>94</v>
      </c>
    </row>
    <row r="11" spans="1:75" ht="36.950000000000003" customHeight="1">
      <c r="A11" s="4">
        <v>7</v>
      </c>
      <c r="B11" s="16"/>
      <c r="C11" s="2"/>
      <c r="D11" s="26"/>
      <c r="E11" s="15"/>
      <c r="F11" s="11"/>
      <c r="G11" s="12"/>
      <c r="H11" s="60"/>
      <c r="I11" s="59"/>
      <c r="J11" s="2"/>
      <c r="K11" s="93"/>
      <c r="L11" s="95" t="s">
        <v>94</v>
      </c>
      <c r="M11" s="11"/>
      <c r="N11" s="12"/>
      <c r="O11" s="4"/>
      <c r="P11" s="59"/>
      <c r="Q11" s="2"/>
      <c r="R11" s="93"/>
      <c r="S11" s="95" t="s">
        <v>94</v>
      </c>
      <c r="T11" s="11"/>
      <c r="U11" s="12"/>
      <c r="V11" s="4"/>
      <c r="W11" s="59"/>
      <c r="X11" s="2"/>
      <c r="Y11" s="93"/>
      <c r="Z11" s="95" t="s">
        <v>94</v>
      </c>
      <c r="AA11" s="11"/>
      <c r="AB11" s="12"/>
      <c r="AC11" s="4"/>
      <c r="AD11" s="59"/>
      <c r="AE11" s="2"/>
      <c r="AF11" s="93"/>
      <c r="AG11" s="95" t="s">
        <v>94</v>
      </c>
      <c r="AH11" s="11"/>
      <c r="AI11" s="12"/>
      <c r="AJ11" s="4"/>
      <c r="AK11" s="59"/>
      <c r="AL11" s="2"/>
      <c r="AM11" s="93"/>
      <c r="AN11" s="95" t="s">
        <v>94</v>
      </c>
      <c r="AO11" s="11"/>
      <c r="AP11" s="12"/>
      <c r="AQ11" s="4"/>
      <c r="AR11" s="59"/>
      <c r="AS11" s="2"/>
      <c r="AT11" s="93"/>
      <c r="AU11" s="95" t="s">
        <v>94</v>
      </c>
      <c r="AV11" s="11"/>
      <c r="AW11" s="12"/>
      <c r="AX11" s="4"/>
      <c r="AY11" s="59"/>
      <c r="AZ11" s="2"/>
      <c r="BA11" s="93"/>
      <c r="BB11" s="95" t="s">
        <v>94</v>
      </c>
      <c r="BC11" s="11"/>
      <c r="BD11" s="12"/>
      <c r="BE11" s="4"/>
      <c r="BF11" s="59"/>
      <c r="BG11" s="2"/>
      <c r="BH11" s="93"/>
      <c r="BI11" s="95" t="s">
        <v>94</v>
      </c>
      <c r="BJ11" s="11"/>
      <c r="BK11" s="12"/>
      <c r="BL11" s="4"/>
      <c r="BM11" s="59"/>
      <c r="BN11" s="2"/>
      <c r="BO11" s="93"/>
      <c r="BP11" s="95" t="s">
        <v>94</v>
      </c>
      <c r="BQ11" s="11"/>
      <c r="BR11" s="12"/>
      <c r="BS11" s="4"/>
      <c r="BT11" s="59"/>
      <c r="BU11" s="2"/>
      <c r="BV11" s="57"/>
      <c r="BW11" s="99" t="s">
        <v>94</v>
      </c>
    </row>
    <row r="12" spans="1:75" ht="36.950000000000003" customHeight="1">
      <c r="A12" s="4">
        <v>8</v>
      </c>
      <c r="B12" s="16"/>
      <c r="C12" s="2"/>
      <c r="D12" s="26"/>
      <c r="E12" s="15"/>
      <c r="F12" s="11"/>
      <c r="G12" s="12"/>
      <c r="H12" s="60"/>
      <c r="I12" s="59"/>
      <c r="J12" s="2"/>
      <c r="K12" s="93"/>
      <c r="L12" s="95" t="s">
        <v>94</v>
      </c>
      <c r="M12" s="11"/>
      <c r="N12" s="12"/>
      <c r="O12" s="4"/>
      <c r="P12" s="59"/>
      <c r="Q12" s="2"/>
      <c r="R12" s="93"/>
      <c r="S12" s="95" t="s">
        <v>94</v>
      </c>
      <c r="T12" s="11"/>
      <c r="U12" s="12"/>
      <c r="V12" s="4"/>
      <c r="W12" s="59"/>
      <c r="X12" s="2"/>
      <c r="Y12" s="93"/>
      <c r="Z12" s="95" t="s">
        <v>94</v>
      </c>
      <c r="AA12" s="11"/>
      <c r="AB12" s="12"/>
      <c r="AC12" s="4"/>
      <c r="AD12" s="59"/>
      <c r="AE12" s="2"/>
      <c r="AF12" s="93"/>
      <c r="AG12" s="95" t="s">
        <v>94</v>
      </c>
      <c r="AH12" s="11"/>
      <c r="AI12" s="12"/>
      <c r="AJ12" s="4"/>
      <c r="AK12" s="59"/>
      <c r="AL12" s="2"/>
      <c r="AM12" s="93"/>
      <c r="AN12" s="95" t="s">
        <v>94</v>
      </c>
      <c r="AO12" s="11"/>
      <c r="AP12" s="12"/>
      <c r="AQ12" s="4"/>
      <c r="AR12" s="59"/>
      <c r="AS12" s="2"/>
      <c r="AT12" s="93"/>
      <c r="AU12" s="95" t="s">
        <v>94</v>
      </c>
      <c r="AV12" s="11"/>
      <c r="AW12" s="12"/>
      <c r="AX12" s="4"/>
      <c r="AY12" s="59"/>
      <c r="AZ12" s="2"/>
      <c r="BA12" s="93"/>
      <c r="BB12" s="95" t="s">
        <v>94</v>
      </c>
      <c r="BC12" s="11"/>
      <c r="BD12" s="12"/>
      <c r="BE12" s="4"/>
      <c r="BF12" s="59"/>
      <c r="BG12" s="2"/>
      <c r="BH12" s="93"/>
      <c r="BI12" s="95" t="s">
        <v>94</v>
      </c>
      <c r="BJ12" s="11"/>
      <c r="BK12" s="12"/>
      <c r="BL12" s="4"/>
      <c r="BM12" s="59"/>
      <c r="BN12" s="2"/>
      <c r="BO12" s="93"/>
      <c r="BP12" s="95" t="s">
        <v>94</v>
      </c>
      <c r="BQ12" s="11"/>
      <c r="BR12" s="12"/>
      <c r="BS12" s="4"/>
      <c r="BT12" s="59"/>
      <c r="BU12" s="2"/>
      <c r="BV12" s="57"/>
      <c r="BW12" s="99" t="s">
        <v>94</v>
      </c>
    </row>
    <row r="13" spans="1:75" ht="36.950000000000003" customHeight="1">
      <c r="A13" s="4">
        <v>9</v>
      </c>
      <c r="B13" s="16"/>
      <c r="C13" s="2"/>
      <c r="D13" s="26"/>
      <c r="E13" s="15"/>
      <c r="F13" s="11"/>
      <c r="G13" s="12"/>
      <c r="H13" s="60"/>
      <c r="I13" s="59"/>
      <c r="J13" s="2"/>
      <c r="K13" s="93"/>
      <c r="L13" s="95" t="s">
        <v>94</v>
      </c>
      <c r="M13" s="11"/>
      <c r="N13" s="12"/>
      <c r="O13" s="4"/>
      <c r="P13" s="59"/>
      <c r="Q13" s="2"/>
      <c r="R13" s="93"/>
      <c r="S13" s="95" t="s">
        <v>94</v>
      </c>
      <c r="T13" s="11"/>
      <c r="U13" s="12"/>
      <c r="V13" s="4"/>
      <c r="W13" s="59"/>
      <c r="X13" s="2"/>
      <c r="Y13" s="93"/>
      <c r="Z13" s="95" t="s">
        <v>94</v>
      </c>
      <c r="AA13" s="11"/>
      <c r="AB13" s="12"/>
      <c r="AC13" s="4"/>
      <c r="AD13" s="59"/>
      <c r="AE13" s="2"/>
      <c r="AF13" s="93"/>
      <c r="AG13" s="95" t="s">
        <v>94</v>
      </c>
      <c r="AH13" s="11"/>
      <c r="AI13" s="12"/>
      <c r="AJ13" s="4"/>
      <c r="AK13" s="59"/>
      <c r="AL13" s="2"/>
      <c r="AM13" s="93"/>
      <c r="AN13" s="95" t="s">
        <v>94</v>
      </c>
      <c r="AO13" s="11"/>
      <c r="AP13" s="12"/>
      <c r="AQ13" s="4"/>
      <c r="AR13" s="59"/>
      <c r="AS13" s="2"/>
      <c r="AT13" s="93"/>
      <c r="AU13" s="95" t="s">
        <v>94</v>
      </c>
      <c r="AV13" s="11"/>
      <c r="AW13" s="12"/>
      <c r="AX13" s="4"/>
      <c r="AY13" s="59"/>
      <c r="AZ13" s="2"/>
      <c r="BA13" s="93"/>
      <c r="BB13" s="95" t="s">
        <v>94</v>
      </c>
      <c r="BC13" s="11"/>
      <c r="BD13" s="12"/>
      <c r="BE13" s="4"/>
      <c r="BF13" s="59"/>
      <c r="BG13" s="2"/>
      <c r="BH13" s="93"/>
      <c r="BI13" s="95" t="s">
        <v>94</v>
      </c>
      <c r="BJ13" s="11"/>
      <c r="BK13" s="12"/>
      <c r="BL13" s="4"/>
      <c r="BM13" s="59"/>
      <c r="BN13" s="2"/>
      <c r="BO13" s="93"/>
      <c r="BP13" s="95" t="s">
        <v>94</v>
      </c>
      <c r="BQ13" s="11"/>
      <c r="BR13" s="12"/>
      <c r="BS13" s="4"/>
      <c r="BT13" s="59"/>
      <c r="BU13" s="2"/>
      <c r="BV13" s="57"/>
      <c r="BW13" s="99" t="s">
        <v>94</v>
      </c>
    </row>
    <row r="14" spans="1:75" ht="36.950000000000003" customHeight="1">
      <c r="A14" s="4">
        <v>10</v>
      </c>
      <c r="B14" s="16"/>
      <c r="C14" s="2"/>
      <c r="D14" s="26"/>
      <c r="E14" s="15"/>
      <c r="F14" s="11"/>
      <c r="G14" s="12"/>
      <c r="H14" s="60"/>
      <c r="I14" s="59"/>
      <c r="J14" s="2"/>
      <c r="K14" s="93"/>
      <c r="L14" s="95" t="s">
        <v>94</v>
      </c>
      <c r="M14" s="11"/>
      <c r="N14" s="12"/>
      <c r="O14" s="4"/>
      <c r="P14" s="59"/>
      <c r="Q14" s="2"/>
      <c r="R14" s="93"/>
      <c r="S14" s="95" t="s">
        <v>94</v>
      </c>
      <c r="T14" s="11"/>
      <c r="U14" s="12"/>
      <c r="V14" s="4"/>
      <c r="W14" s="59"/>
      <c r="X14" s="2"/>
      <c r="Y14" s="93"/>
      <c r="Z14" s="95" t="s">
        <v>94</v>
      </c>
      <c r="AA14" s="11"/>
      <c r="AB14" s="12"/>
      <c r="AC14" s="4"/>
      <c r="AD14" s="59"/>
      <c r="AE14" s="2"/>
      <c r="AF14" s="93"/>
      <c r="AG14" s="95" t="s">
        <v>94</v>
      </c>
      <c r="AH14" s="11"/>
      <c r="AI14" s="12"/>
      <c r="AJ14" s="4"/>
      <c r="AK14" s="59"/>
      <c r="AL14" s="2"/>
      <c r="AM14" s="93"/>
      <c r="AN14" s="95" t="s">
        <v>94</v>
      </c>
      <c r="AO14" s="11"/>
      <c r="AP14" s="12"/>
      <c r="AQ14" s="4"/>
      <c r="AR14" s="59"/>
      <c r="AS14" s="2"/>
      <c r="AT14" s="93"/>
      <c r="AU14" s="95" t="s">
        <v>94</v>
      </c>
      <c r="AV14" s="11"/>
      <c r="AW14" s="12"/>
      <c r="AX14" s="4"/>
      <c r="AY14" s="59"/>
      <c r="AZ14" s="2"/>
      <c r="BA14" s="93"/>
      <c r="BB14" s="95" t="s">
        <v>94</v>
      </c>
      <c r="BC14" s="11"/>
      <c r="BD14" s="12"/>
      <c r="BE14" s="4"/>
      <c r="BF14" s="59"/>
      <c r="BG14" s="2"/>
      <c r="BH14" s="93"/>
      <c r="BI14" s="95" t="s">
        <v>94</v>
      </c>
      <c r="BJ14" s="11"/>
      <c r="BK14" s="12"/>
      <c r="BL14" s="4"/>
      <c r="BM14" s="59"/>
      <c r="BN14" s="2"/>
      <c r="BO14" s="93"/>
      <c r="BP14" s="95" t="s">
        <v>94</v>
      </c>
      <c r="BQ14" s="11"/>
      <c r="BR14" s="12"/>
      <c r="BS14" s="4"/>
      <c r="BT14" s="59"/>
      <c r="BU14" s="2"/>
      <c r="BV14" s="57"/>
      <c r="BW14" s="99" t="s">
        <v>94</v>
      </c>
    </row>
    <row r="15" spans="1:75" ht="36.950000000000003" customHeight="1">
      <c r="A15" s="4">
        <v>11</v>
      </c>
      <c r="B15" s="16"/>
      <c r="C15" s="2"/>
      <c r="D15" s="26"/>
      <c r="E15" s="15"/>
      <c r="F15" s="11"/>
      <c r="G15" s="12"/>
      <c r="H15" s="60"/>
      <c r="I15" s="59"/>
      <c r="J15" s="2"/>
      <c r="K15" s="93"/>
      <c r="L15" s="95" t="s">
        <v>94</v>
      </c>
      <c r="M15" s="11"/>
      <c r="N15" s="12"/>
      <c r="O15" s="4"/>
      <c r="P15" s="59"/>
      <c r="Q15" s="2"/>
      <c r="R15" s="93"/>
      <c r="S15" s="95" t="s">
        <v>94</v>
      </c>
      <c r="T15" s="11"/>
      <c r="U15" s="12"/>
      <c r="V15" s="4"/>
      <c r="W15" s="59"/>
      <c r="X15" s="2"/>
      <c r="Y15" s="93"/>
      <c r="Z15" s="95" t="s">
        <v>94</v>
      </c>
      <c r="AA15" s="11"/>
      <c r="AB15" s="12"/>
      <c r="AC15" s="4"/>
      <c r="AD15" s="59"/>
      <c r="AE15" s="2"/>
      <c r="AF15" s="93"/>
      <c r="AG15" s="95" t="s">
        <v>94</v>
      </c>
      <c r="AH15" s="11"/>
      <c r="AI15" s="12"/>
      <c r="AJ15" s="4"/>
      <c r="AK15" s="59"/>
      <c r="AL15" s="2"/>
      <c r="AM15" s="93"/>
      <c r="AN15" s="95" t="s">
        <v>94</v>
      </c>
      <c r="AO15" s="11"/>
      <c r="AP15" s="12"/>
      <c r="AQ15" s="4"/>
      <c r="AR15" s="59"/>
      <c r="AS15" s="2"/>
      <c r="AT15" s="93"/>
      <c r="AU15" s="95" t="s">
        <v>94</v>
      </c>
      <c r="AV15" s="11"/>
      <c r="AW15" s="12"/>
      <c r="AX15" s="4"/>
      <c r="AY15" s="59"/>
      <c r="AZ15" s="2"/>
      <c r="BA15" s="93"/>
      <c r="BB15" s="95" t="s">
        <v>94</v>
      </c>
      <c r="BC15" s="11"/>
      <c r="BD15" s="12"/>
      <c r="BE15" s="4"/>
      <c r="BF15" s="59"/>
      <c r="BG15" s="2"/>
      <c r="BH15" s="93"/>
      <c r="BI15" s="95" t="s">
        <v>94</v>
      </c>
      <c r="BJ15" s="11"/>
      <c r="BK15" s="12"/>
      <c r="BL15" s="4"/>
      <c r="BM15" s="59"/>
      <c r="BN15" s="2"/>
      <c r="BO15" s="93"/>
      <c r="BP15" s="95" t="s">
        <v>94</v>
      </c>
      <c r="BQ15" s="11"/>
      <c r="BR15" s="12"/>
      <c r="BS15" s="4"/>
      <c r="BT15" s="59"/>
      <c r="BU15" s="2"/>
      <c r="BV15" s="57"/>
      <c r="BW15" s="99" t="s">
        <v>94</v>
      </c>
    </row>
    <row r="16" spans="1:75" ht="36.950000000000003" customHeight="1">
      <c r="A16" s="4">
        <v>12</v>
      </c>
      <c r="B16" s="16"/>
      <c r="C16" s="2"/>
      <c r="D16" s="26"/>
      <c r="E16" s="15"/>
      <c r="F16" s="11"/>
      <c r="G16" s="12"/>
      <c r="H16" s="60"/>
      <c r="I16" s="59"/>
      <c r="J16" s="2"/>
      <c r="K16" s="93"/>
      <c r="L16" s="95" t="s">
        <v>94</v>
      </c>
      <c r="M16" s="11"/>
      <c r="N16" s="12"/>
      <c r="O16" s="4"/>
      <c r="P16" s="59"/>
      <c r="Q16" s="2"/>
      <c r="R16" s="93"/>
      <c r="S16" s="95" t="s">
        <v>94</v>
      </c>
      <c r="T16" s="11"/>
      <c r="U16" s="12"/>
      <c r="V16" s="4"/>
      <c r="W16" s="59"/>
      <c r="X16" s="2"/>
      <c r="Y16" s="93"/>
      <c r="Z16" s="95" t="s">
        <v>94</v>
      </c>
      <c r="AA16" s="11"/>
      <c r="AB16" s="12"/>
      <c r="AC16" s="4"/>
      <c r="AD16" s="59"/>
      <c r="AE16" s="2"/>
      <c r="AF16" s="93"/>
      <c r="AG16" s="95" t="s">
        <v>94</v>
      </c>
      <c r="AH16" s="11"/>
      <c r="AI16" s="12"/>
      <c r="AJ16" s="4"/>
      <c r="AK16" s="59"/>
      <c r="AL16" s="2"/>
      <c r="AM16" s="93"/>
      <c r="AN16" s="95" t="s">
        <v>94</v>
      </c>
      <c r="AO16" s="11"/>
      <c r="AP16" s="12"/>
      <c r="AQ16" s="4"/>
      <c r="AR16" s="59"/>
      <c r="AS16" s="2"/>
      <c r="AT16" s="93"/>
      <c r="AU16" s="95" t="s">
        <v>94</v>
      </c>
      <c r="AV16" s="11"/>
      <c r="AW16" s="12"/>
      <c r="AX16" s="4"/>
      <c r="AY16" s="59"/>
      <c r="AZ16" s="2"/>
      <c r="BA16" s="93"/>
      <c r="BB16" s="95" t="s">
        <v>94</v>
      </c>
      <c r="BC16" s="11"/>
      <c r="BD16" s="12"/>
      <c r="BE16" s="4"/>
      <c r="BF16" s="59"/>
      <c r="BG16" s="2"/>
      <c r="BH16" s="93"/>
      <c r="BI16" s="95" t="s">
        <v>94</v>
      </c>
      <c r="BJ16" s="11"/>
      <c r="BK16" s="12"/>
      <c r="BL16" s="4"/>
      <c r="BM16" s="59"/>
      <c r="BN16" s="2"/>
      <c r="BO16" s="93"/>
      <c r="BP16" s="95" t="s">
        <v>94</v>
      </c>
      <c r="BQ16" s="11"/>
      <c r="BR16" s="12"/>
      <c r="BS16" s="4"/>
      <c r="BT16" s="59"/>
      <c r="BU16" s="2"/>
      <c r="BV16" s="57"/>
      <c r="BW16" s="99" t="s">
        <v>94</v>
      </c>
    </row>
    <row r="17" spans="1:75" ht="36.950000000000003" customHeight="1">
      <c r="A17" s="4">
        <v>13</v>
      </c>
      <c r="B17" s="16"/>
      <c r="C17" s="2"/>
      <c r="D17" s="26"/>
      <c r="E17" s="15"/>
      <c r="F17" s="11"/>
      <c r="G17" s="12"/>
      <c r="H17" s="60"/>
      <c r="I17" s="59"/>
      <c r="J17" s="2"/>
      <c r="K17" s="93"/>
      <c r="L17" s="95" t="s">
        <v>94</v>
      </c>
      <c r="M17" s="11"/>
      <c r="N17" s="12"/>
      <c r="O17" s="4"/>
      <c r="P17" s="59"/>
      <c r="Q17" s="2"/>
      <c r="R17" s="93"/>
      <c r="S17" s="95" t="s">
        <v>94</v>
      </c>
      <c r="T17" s="11"/>
      <c r="U17" s="12"/>
      <c r="V17" s="4"/>
      <c r="W17" s="59"/>
      <c r="X17" s="2"/>
      <c r="Y17" s="93"/>
      <c r="Z17" s="95" t="s">
        <v>94</v>
      </c>
      <c r="AA17" s="11"/>
      <c r="AB17" s="12"/>
      <c r="AC17" s="4"/>
      <c r="AD17" s="59"/>
      <c r="AE17" s="2"/>
      <c r="AF17" s="93"/>
      <c r="AG17" s="95" t="s">
        <v>94</v>
      </c>
      <c r="AH17" s="11"/>
      <c r="AI17" s="12"/>
      <c r="AJ17" s="4"/>
      <c r="AK17" s="59"/>
      <c r="AL17" s="2"/>
      <c r="AM17" s="93"/>
      <c r="AN17" s="95" t="s">
        <v>94</v>
      </c>
      <c r="AO17" s="11"/>
      <c r="AP17" s="12"/>
      <c r="AQ17" s="4"/>
      <c r="AR17" s="59"/>
      <c r="AS17" s="2"/>
      <c r="AT17" s="93"/>
      <c r="AU17" s="95" t="s">
        <v>94</v>
      </c>
      <c r="AV17" s="11"/>
      <c r="AW17" s="12"/>
      <c r="AX17" s="4"/>
      <c r="AY17" s="59"/>
      <c r="AZ17" s="2"/>
      <c r="BA17" s="93"/>
      <c r="BB17" s="95" t="s">
        <v>94</v>
      </c>
      <c r="BC17" s="11"/>
      <c r="BD17" s="12"/>
      <c r="BE17" s="4"/>
      <c r="BF17" s="59"/>
      <c r="BG17" s="2"/>
      <c r="BH17" s="93"/>
      <c r="BI17" s="95" t="s">
        <v>94</v>
      </c>
      <c r="BJ17" s="11"/>
      <c r="BK17" s="12"/>
      <c r="BL17" s="4"/>
      <c r="BM17" s="59"/>
      <c r="BN17" s="2"/>
      <c r="BO17" s="93"/>
      <c r="BP17" s="95" t="s">
        <v>94</v>
      </c>
      <c r="BQ17" s="11"/>
      <c r="BR17" s="12"/>
      <c r="BS17" s="4"/>
      <c r="BT17" s="59"/>
      <c r="BU17" s="2"/>
      <c r="BV17" s="57"/>
      <c r="BW17" s="99" t="s">
        <v>94</v>
      </c>
    </row>
    <row r="18" spans="1:75" ht="36.950000000000003" customHeight="1">
      <c r="A18" s="4">
        <v>14</v>
      </c>
      <c r="B18" s="16"/>
      <c r="C18" s="2"/>
      <c r="D18" s="26"/>
      <c r="E18" s="15"/>
      <c r="F18" s="11"/>
      <c r="G18" s="12"/>
      <c r="H18" s="60"/>
      <c r="I18" s="59"/>
      <c r="J18" s="2"/>
      <c r="K18" s="93"/>
      <c r="L18" s="95" t="s">
        <v>94</v>
      </c>
      <c r="M18" s="11"/>
      <c r="N18" s="12"/>
      <c r="O18" s="4"/>
      <c r="P18" s="59"/>
      <c r="Q18" s="2"/>
      <c r="R18" s="93"/>
      <c r="S18" s="95" t="s">
        <v>94</v>
      </c>
      <c r="T18" s="11"/>
      <c r="U18" s="12"/>
      <c r="V18" s="4"/>
      <c r="W18" s="59"/>
      <c r="X18" s="2"/>
      <c r="Y18" s="93"/>
      <c r="Z18" s="95" t="s">
        <v>94</v>
      </c>
      <c r="AA18" s="11"/>
      <c r="AB18" s="12"/>
      <c r="AC18" s="4"/>
      <c r="AD18" s="59"/>
      <c r="AE18" s="2"/>
      <c r="AF18" s="93"/>
      <c r="AG18" s="95" t="s">
        <v>94</v>
      </c>
      <c r="AH18" s="11"/>
      <c r="AI18" s="12"/>
      <c r="AJ18" s="4"/>
      <c r="AK18" s="59"/>
      <c r="AL18" s="2"/>
      <c r="AM18" s="93"/>
      <c r="AN18" s="95" t="s">
        <v>94</v>
      </c>
      <c r="AO18" s="11"/>
      <c r="AP18" s="12"/>
      <c r="AQ18" s="4"/>
      <c r="AR18" s="59"/>
      <c r="AS18" s="2"/>
      <c r="AT18" s="93"/>
      <c r="AU18" s="95" t="s">
        <v>94</v>
      </c>
      <c r="AV18" s="11"/>
      <c r="AW18" s="12"/>
      <c r="AX18" s="4"/>
      <c r="AY18" s="59"/>
      <c r="AZ18" s="2"/>
      <c r="BA18" s="93"/>
      <c r="BB18" s="95" t="s">
        <v>94</v>
      </c>
      <c r="BC18" s="11"/>
      <c r="BD18" s="12"/>
      <c r="BE18" s="4"/>
      <c r="BF18" s="59"/>
      <c r="BG18" s="2"/>
      <c r="BH18" s="93"/>
      <c r="BI18" s="95" t="s">
        <v>94</v>
      </c>
      <c r="BJ18" s="11"/>
      <c r="BK18" s="12"/>
      <c r="BL18" s="4"/>
      <c r="BM18" s="59"/>
      <c r="BN18" s="2"/>
      <c r="BO18" s="93"/>
      <c r="BP18" s="95" t="s">
        <v>94</v>
      </c>
      <c r="BQ18" s="11"/>
      <c r="BR18" s="12"/>
      <c r="BS18" s="4"/>
      <c r="BT18" s="59"/>
      <c r="BU18" s="2"/>
      <c r="BV18" s="57"/>
      <c r="BW18" s="99" t="s">
        <v>94</v>
      </c>
    </row>
    <row r="19" spans="1:75" ht="36.950000000000003" customHeight="1">
      <c r="A19" s="4">
        <v>15</v>
      </c>
      <c r="B19" s="16"/>
      <c r="C19" s="2"/>
      <c r="D19" s="26"/>
      <c r="E19" s="15"/>
      <c r="F19" s="11"/>
      <c r="G19" s="12"/>
      <c r="H19" s="60"/>
      <c r="I19" s="59"/>
      <c r="J19" s="2"/>
      <c r="K19" s="93"/>
      <c r="L19" s="95" t="s">
        <v>94</v>
      </c>
      <c r="M19" s="11"/>
      <c r="N19" s="12"/>
      <c r="O19" s="4"/>
      <c r="P19" s="59"/>
      <c r="Q19" s="2"/>
      <c r="R19" s="93"/>
      <c r="S19" s="95" t="s">
        <v>94</v>
      </c>
      <c r="T19" s="11"/>
      <c r="U19" s="12"/>
      <c r="V19" s="4"/>
      <c r="W19" s="59"/>
      <c r="X19" s="2"/>
      <c r="Y19" s="93"/>
      <c r="Z19" s="95" t="s">
        <v>94</v>
      </c>
      <c r="AA19" s="11"/>
      <c r="AB19" s="12"/>
      <c r="AC19" s="4"/>
      <c r="AD19" s="59"/>
      <c r="AE19" s="2"/>
      <c r="AF19" s="93"/>
      <c r="AG19" s="95" t="s">
        <v>94</v>
      </c>
      <c r="AH19" s="11"/>
      <c r="AI19" s="12"/>
      <c r="AJ19" s="4"/>
      <c r="AK19" s="59"/>
      <c r="AL19" s="2"/>
      <c r="AM19" s="93"/>
      <c r="AN19" s="95" t="s">
        <v>94</v>
      </c>
      <c r="AO19" s="11"/>
      <c r="AP19" s="12"/>
      <c r="AQ19" s="4"/>
      <c r="AR19" s="59"/>
      <c r="AS19" s="2"/>
      <c r="AT19" s="93"/>
      <c r="AU19" s="95" t="s">
        <v>94</v>
      </c>
      <c r="AV19" s="11"/>
      <c r="AW19" s="12"/>
      <c r="AX19" s="4"/>
      <c r="AY19" s="59"/>
      <c r="AZ19" s="2"/>
      <c r="BA19" s="93"/>
      <c r="BB19" s="95" t="s">
        <v>94</v>
      </c>
      <c r="BC19" s="11"/>
      <c r="BD19" s="12"/>
      <c r="BE19" s="4"/>
      <c r="BF19" s="59"/>
      <c r="BG19" s="2"/>
      <c r="BH19" s="93"/>
      <c r="BI19" s="95" t="s">
        <v>94</v>
      </c>
      <c r="BJ19" s="11"/>
      <c r="BK19" s="12"/>
      <c r="BL19" s="4"/>
      <c r="BM19" s="59"/>
      <c r="BN19" s="2"/>
      <c r="BO19" s="93"/>
      <c r="BP19" s="95" t="s">
        <v>94</v>
      </c>
      <c r="BQ19" s="11"/>
      <c r="BR19" s="12"/>
      <c r="BS19" s="4"/>
      <c r="BT19" s="59"/>
      <c r="BU19" s="2"/>
      <c r="BV19" s="57"/>
      <c r="BW19" s="99" t="s">
        <v>94</v>
      </c>
    </row>
    <row r="20" spans="1:75" ht="36.950000000000003" customHeight="1">
      <c r="A20" s="4">
        <v>16</v>
      </c>
      <c r="B20" s="16"/>
      <c r="C20" s="2"/>
      <c r="D20" s="26"/>
      <c r="E20" s="15"/>
      <c r="F20" s="11"/>
      <c r="G20" s="12"/>
      <c r="H20" s="60"/>
      <c r="I20" s="59"/>
      <c r="J20" s="2"/>
      <c r="K20" s="93"/>
      <c r="L20" s="95" t="s">
        <v>94</v>
      </c>
      <c r="M20" s="11"/>
      <c r="N20" s="12"/>
      <c r="O20" s="4"/>
      <c r="P20" s="59"/>
      <c r="Q20" s="2"/>
      <c r="R20" s="93"/>
      <c r="S20" s="95" t="s">
        <v>94</v>
      </c>
      <c r="T20" s="11"/>
      <c r="U20" s="12"/>
      <c r="V20" s="4"/>
      <c r="W20" s="59"/>
      <c r="X20" s="2"/>
      <c r="Y20" s="93"/>
      <c r="Z20" s="95" t="s">
        <v>94</v>
      </c>
      <c r="AA20" s="11"/>
      <c r="AB20" s="12"/>
      <c r="AC20" s="4"/>
      <c r="AD20" s="59"/>
      <c r="AE20" s="2"/>
      <c r="AF20" s="93"/>
      <c r="AG20" s="95" t="s">
        <v>94</v>
      </c>
      <c r="AH20" s="11"/>
      <c r="AI20" s="12"/>
      <c r="AJ20" s="4"/>
      <c r="AK20" s="59"/>
      <c r="AL20" s="2"/>
      <c r="AM20" s="93"/>
      <c r="AN20" s="95" t="s">
        <v>94</v>
      </c>
      <c r="AO20" s="11"/>
      <c r="AP20" s="12"/>
      <c r="AQ20" s="4"/>
      <c r="AR20" s="59"/>
      <c r="AS20" s="2"/>
      <c r="AT20" s="93"/>
      <c r="AU20" s="95" t="s">
        <v>94</v>
      </c>
      <c r="AV20" s="11"/>
      <c r="AW20" s="12"/>
      <c r="AX20" s="4"/>
      <c r="AY20" s="59"/>
      <c r="AZ20" s="2"/>
      <c r="BA20" s="93"/>
      <c r="BB20" s="95" t="s">
        <v>94</v>
      </c>
      <c r="BC20" s="11"/>
      <c r="BD20" s="12"/>
      <c r="BE20" s="4"/>
      <c r="BF20" s="59"/>
      <c r="BG20" s="2"/>
      <c r="BH20" s="93"/>
      <c r="BI20" s="95" t="s">
        <v>94</v>
      </c>
      <c r="BJ20" s="11"/>
      <c r="BK20" s="12"/>
      <c r="BL20" s="4"/>
      <c r="BM20" s="59"/>
      <c r="BN20" s="2"/>
      <c r="BO20" s="93"/>
      <c r="BP20" s="95" t="s">
        <v>94</v>
      </c>
      <c r="BQ20" s="11"/>
      <c r="BR20" s="12"/>
      <c r="BS20" s="4"/>
      <c r="BT20" s="59"/>
      <c r="BU20" s="2"/>
      <c r="BV20" s="57"/>
      <c r="BW20" s="99" t="s">
        <v>94</v>
      </c>
    </row>
    <row r="21" spans="1:75" ht="36.950000000000003" customHeight="1">
      <c r="A21" s="4">
        <v>17</v>
      </c>
      <c r="B21" s="16"/>
      <c r="C21" s="2"/>
      <c r="D21" s="26"/>
      <c r="E21" s="15"/>
      <c r="F21" s="11"/>
      <c r="G21" s="12"/>
      <c r="H21" s="60"/>
      <c r="I21" s="59"/>
      <c r="J21" s="2"/>
      <c r="K21" s="93"/>
      <c r="L21" s="95" t="s">
        <v>94</v>
      </c>
      <c r="M21" s="11"/>
      <c r="N21" s="12"/>
      <c r="O21" s="4"/>
      <c r="P21" s="59"/>
      <c r="Q21" s="2"/>
      <c r="R21" s="93"/>
      <c r="S21" s="95" t="s">
        <v>94</v>
      </c>
      <c r="T21" s="11"/>
      <c r="U21" s="12"/>
      <c r="V21" s="4"/>
      <c r="W21" s="59"/>
      <c r="X21" s="2"/>
      <c r="Y21" s="93"/>
      <c r="Z21" s="95" t="s">
        <v>94</v>
      </c>
      <c r="AA21" s="11"/>
      <c r="AB21" s="12"/>
      <c r="AC21" s="4"/>
      <c r="AD21" s="59"/>
      <c r="AE21" s="2"/>
      <c r="AF21" s="93"/>
      <c r="AG21" s="95" t="s">
        <v>94</v>
      </c>
      <c r="AH21" s="11"/>
      <c r="AI21" s="12"/>
      <c r="AJ21" s="4"/>
      <c r="AK21" s="59"/>
      <c r="AL21" s="2"/>
      <c r="AM21" s="93"/>
      <c r="AN21" s="95" t="s">
        <v>94</v>
      </c>
      <c r="AO21" s="11"/>
      <c r="AP21" s="12"/>
      <c r="AQ21" s="4"/>
      <c r="AR21" s="59"/>
      <c r="AS21" s="2"/>
      <c r="AT21" s="93"/>
      <c r="AU21" s="95" t="s">
        <v>94</v>
      </c>
      <c r="AV21" s="11"/>
      <c r="AW21" s="12"/>
      <c r="AX21" s="4"/>
      <c r="AY21" s="59"/>
      <c r="AZ21" s="2"/>
      <c r="BA21" s="93"/>
      <c r="BB21" s="95" t="s">
        <v>94</v>
      </c>
      <c r="BC21" s="11"/>
      <c r="BD21" s="12"/>
      <c r="BE21" s="4"/>
      <c r="BF21" s="59"/>
      <c r="BG21" s="2"/>
      <c r="BH21" s="93"/>
      <c r="BI21" s="95" t="s">
        <v>94</v>
      </c>
      <c r="BJ21" s="11"/>
      <c r="BK21" s="12"/>
      <c r="BL21" s="4"/>
      <c r="BM21" s="59"/>
      <c r="BN21" s="2"/>
      <c r="BO21" s="93"/>
      <c r="BP21" s="95" t="s">
        <v>94</v>
      </c>
      <c r="BQ21" s="11"/>
      <c r="BR21" s="12"/>
      <c r="BS21" s="4"/>
      <c r="BT21" s="59"/>
      <c r="BU21" s="2"/>
      <c r="BV21" s="57"/>
      <c r="BW21" s="99" t="s">
        <v>94</v>
      </c>
    </row>
    <row r="22" spans="1:75" ht="36.950000000000003" customHeight="1">
      <c r="A22" s="4">
        <v>18</v>
      </c>
      <c r="B22" s="16"/>
      <c r="C22" s="2"/>
      <c r="D22" s="26"/>
      <c r="E22" s="15"/>
      <c r="F22" s="11"/>
      <c r="G22" s="12"/>
      <c r="H22" s="60"/>
      <c r="I22" s="59"/>
      <c r="J22" s="2"/>
      <c r="K22" s="93"/>
      <c r="L22" s="95" t="s">
        <v>94</v>
      </c>
      <c r="M22" s="11"/>
      <c r="N22" s="12"/>
      <c r="O22" s="4"/>
      <c r="P22" s="59"/>
      <c r="Q22" s="2"/>
      <c r="R22" s="93"/>
      <c r="S22" s="95" t="s">
        <v>94</v>
      </c>
      <c r="T22" s="11"/>
      <c r="U22" s="12"/>
      <c r="V22" s="4"/>
      <c r="W22" s="59"/>
      <c r="X22" s="2"/>
      <c r="Y22" s="93"/>
      <c r="Z22" s="95" t="s">
        <v>94</v>
      </c>
      <c r="AA22" s="11"/>
      <c r="AB22" s="12"/>
      <c r="AC22" s="4"/>
      <c r="AD22" s="59"/>
      <c r="AE22" s="2"/>
      <c r="AF22" s="93"/>
      <c r="AG22" s="95" t="s">
        <v>94</v>
      </c>
      <c r="AH22" s="11"/>
      <c r="AI22" s="12"/>
      <c r="AJ22" s="4"/>
      <c r="AK22" s="59"/>
      <c r="AL22" s="2"/>
      <c r="AM22" s="93"/>
      <c r="AN22" s="95" t="s">
        <v>94</v>
      </c>
      <c r="AO22" s="11"/>
      <c r="AP22" s="12"/>
      <c r="AQ22" s="4"/>
      <c r="AR22" s="59"/>
      <c r="AS22" s="2"/>
      <c r="AT22" s="93"/>
      <c r="AU22" s="95" t="s">
        <v>94</v>
      </c>
      <c r="AV22" s="11"/>
      <c r="AW22" s="12"/>
      <c r="AX22" s="4"/>
      <c r="AY22" s="59"/>
      <c r="AZ22" s="2"/>
      <c r="BA22" s="93"/>
      <c r="BB22" s="95" t="s">
        <v>94</v>
      </c>
      <c r="BC22" s="11"/>
      <c r="BD22" s="12"/>
      <c r="BE22" s="4"/>
      <c r="BF22" s="59"/>
      <c r="BG22" s="2"/>
      <c r="BH22" s="93"/>
      <c r="BI22" s="95" t="s">
        <v>94</v>
      </c>
      <c r="BJ22" s="11"/>
      <c r="BK22" s="12"/>
      <c r="BL22" s="4"/>
      <c r="BM22" s="59"/>
      <c r="BN22" s="2"/>
      <c r="BO22" s="93"/>
      <c r="BP22" s="95" t="s">
        <v>94</v>
      </c>
      <c r="BQ22" s="11"/>
      <c r="BR22" s="12"/>
      <c r="BS22" s="4"/>
      <c r="BT22" s="59"/>
      <c r="BU22" s="2"/>
      <c r="BV22" s="57"/>
      <c r="BW22" s="99" t="s">
        <v>94</v>
      </c>
    </row>
    <row r="23" spans="1:75" ht="36.950000000000003" customHeight="1">
      <c r="A23" s="4">
        <v>19</v>
      </c>
      <c r="B23" s="16"/>
      <c r="C23" s="2"/>
      <c r="D23" s="26"/>
      <c r="E23" s="15"/>
      <c r="F23" s="11"/>
      <c r="G23" s="12"/>
      <c r="H23" s="60"/>
      <c r="I23" s="59"/>
      <c r="J23" s="2"/>
      <c r="K23" s="93"/>
      <c r="L23" s="95" t="s">
        <v>94</v>
      </c>
      <c r="M23" s="11"/>
      <c r="N23" s="12"/>
      <c r="O23" s="4"/>
      <c r="P23" s="59"/>
      <c r="Q23" s="2"/>
      <c r="R23" s="93"/>
      <c r="S23" s="95" t="s">
        <v>94</v>
      </c>
      <c r="T23" s="11"/>
      <c r="U23" s="12"/>
      <c r="V23" s="4"/>
      <c r="W23" s="59"/>
      <c r="X23" s="2"/>
      <c r="Y23" s="93"/>
      <c r="Z23" s="95" t="s">
        <v>94</v>
      </c>
      <c r="AA23" s="11"/>
      <c r="AB23" s="12"/>
      <c r="AC23" s="4"/>
      <c r="AD23" s="59"/>
      <c r="AE23" s="2"/>
      <c r="AF23" s="93"/>
      <c r="AG23" s="95" t="s">
        <v>94</v>
      </c>
      <c r="AH23" s="11"/>
      <c r="AI23" s="12"/>
      <c r="AJ23" s="4"/>
      <c r="AK23" s="59"/>
      <c r="AL23" s="2"/>
      <c r="AM23" s="93"/>
      <c r="AN23" s="95" t="s">
        <v>94</v>
      </c>
      <c r="AO23" s="11"/>
      <c r="AP23" s="12"/>
      <c r="AQ23" s="4"/>
      <c r="AR23" s="59"/>
      <c r="AS23" s="2"/>
      <c r="AT23" s="93"/>
      <c r="AU23" s="95" t="s">
        <v>94</v>
      </c>
      <c r="AV23" s="11"/>
      <c r="AW23" s="12"/>
      <c r="AX23" s="4"/>
      <c r="AY23" s="59"/>
      <c r="AZ23" s="2"/>
      <c r="BA23" s="93"/>
      <c r="BB23" s="95" t="s">
        <v>94</v>
      </c>
      <c r="BC23" s="11"/>
      <c r="BD23" s="12"/>
      <c r="BE23" s="4"/>
      <c r="BF23" s="59"/>
      <c r="BG23" s="2"/>
      <c r="BH23" s="93"/>
      <c r="BI23" s="95" t="s">
        <v>94</v>
      </c>
      <c r="BJ23" s="11"/>
      <c r="BK23" s="12"/>
      <c r="BL23" s="4"/>
      <c r="BM23" s="59"/>
      <c r="BN23" s="2"/>
      <c r="BO23" s="93"/>
      <c r="BP23" s="95" t="s">
        <v>94</v>
      </c>
      <c r="BQ23" s="11"/>
      <c r="BR23" s="12"/>
      <c r="BS23" s="4"/>
      <c r="BT23" s="59"/>
      <c r="BU23" s="2"/>
      <c r="BV23" s="57"/>
      <c r="BW23" s="99" t="s">
        <v>94</v>
      </c>
    </row>
    <row r="24" spans="1:75" ht="36.950000000000003" customHeight="1">
      <c r="A24" s="4">
        <v>20</v>
      </c>
      <c r="B24" s="16"/>
      <c r="C24" s="2"/>
      <c r="D24" s="26"/>
      <c r="E24" s="15"/>
      <c r="F24" s="11"/>
      <c r="G24" s="12"/>
      <c r="H24" s="60"/>
      <c r="I24" s="59"/>
      <c r="J24" s="2"/>
      <c r="K24" s="93"/>
      <c r="L24" s="95" t="s">
        <v>94</v>
      </c>
      <c r="M24" s="11"/>
      <c r="N24" s="12"/>
      <c r="O24" s="4"/>
      <c r="P24" s="59"/>
      <c r="Q24" s="2"/>
      <c r="R24" s="93"/>
      <c r="S24" s="95" t="s">
        <v>94</v>
      </c>
      <c r="T24" s="11"/>
      <c r="U24" s="12"/>
      <c r="V24" s="4"/>
      <c r="W24" s="59"/>
      <c r="X24" s="2"/>
      <c r="Y24" s="93"/>
      <c r="Z24" s="95" t="s">
        <v>94</v>
      </c>
      <c r="AA24" s="11"/>
      <c r="AB24" s="12"/>
      <c r="AC24" s="4"/>
      <c r="AD24" s="59"/>
      <c r="AE24" s="2"/>
      <c r="AF24" s="93"/>
      <c r="AG24" s="95" t="s">
        <v>94</v>
      </c>
      <c r="AH24" s="11"/>
      <c r="AI24" s="12"/>
      <c r="AJ24" s="4"/>
      <c r="AK24" s="59"/>
      <c r="AL24" s="2"/>
      <c r="AM24" s="93"/>
      <c r="AN24" s="95" t="s">
        <v>94</v>
      </c>
      <c r="AO24" s="11"/>
      <c r="AP24" s="12"/>
      <c r="AQ24" s="4"/>
      <c r="AR24" s="59"/>
      <c r="AS24" s="2"/>
      <c r="AT24" s="93"/>
      <c r="AU24" s="95" t="s">
        <v>94</v>
      </c>
      <c r="AV24" s="11"/>
      <c r="AW24" s="12"/>
      <c r="AX24" s="4"/>
      <c r="AY24" s="59"/>
      <c r="AZ24" s="2"/>
      <c r="BA24" s="93"/>
      <c r="BB24" s="95" t="s">
        <v>94</v>
      </c>
      <c r="BC24" s="11"/>
      <c r="BD24" s="12"/>
      <c r="BE24" s="4"/>
      <c r="BF24" s="59"/>
      <c r="BG24" s="2"/>
      <c r="BH24" s="93"/>
      <c r="BI24" s="95" t="s">
        <v>94</v>
      </c>
      <c r="BJ24" s="11"/>
      <c r="BK24" s="12"/>
      <c r="BL24" s="4"/>
      <c r="BM24" s="59"/>
      <c r="BN24" s="2"/>
      <c r="BO24" s="93"/>
      <c r="BP24" s="95" t="s">
        <v>94</v>
      </c>
      <c r="BQ24" s="11"/>
      <c r="BR24" s="12"/>
      <c r="BS24" s="4"/>
      <c r="BT24" s="59"/>
      <c r="BU24" s="2"/>
      <c r="BV24" s="57"/>
      <c r="BW24" s="99" t="s">
        <v>94</v>
      </c>
    </row>
    <row r="25" spans="1:75" ht="36.950000000000003" customHeight="1">
      <c r="A25" s="4">
        <v>21</v>
      </c>
      <c r="B25" s="16"/>
      <c r="C25" s="2"/>
      <c r="D25" s="26"/>
      <c r="E25" s="15"/>
      <c r="F25" s="11"/>
      <c r="G25" s="12"/>
      <c r="H25" s="60"/>
      <c r="I25" s="59"/>
      <c r="J25" s="2"/>
      <c r="K25" s="93"/>
      <c r="L25" s="95" t="s">
        <v>94</v>
      </c>
      <c r="M25" s="11"/>
      <c r="N25" s="12"/>
      <c r="O25" s="4"/>
      <c r="P25" s="59"/>
      <c r="Q25" s="2"/>
      <c r="R25" s="93"/>
      <c r="S25" s="95" t="s">
        <v>94</v>
      </c>
      <c r="T25" s="11"/>
      <c r="U25" s="12"/>
      <c r="V25" s="4"/>
      <c r="W25" s="59"/>
      <c r="X25" s="2"/>
      <c r="Y25" s="93"/>
      <c r="Z25" s="95" t="s">
        <v>94</v>
      </c>
      <c r="AA25" s="11"/>
      <c r="AB25" s="12"/>
      <c r="AC25" s="4"/>
      <c r="AD25" s="59"/>
      <c r="AE25" s="2"/>
      <c r="AF25" s="93"/>
      <c r="AG25" s="95" t="s">
        <v>94</v>
      </c>
      <c r="AH25" s="11"/>
      <c r="AI25" s="12"/>
      <c r="AJ25" s="4"/>
      <c r="AK25" s="59"/>
      <c r="AL25" s="2"/>
      <c r="AM25" s="93"/>
      <c r="AN25" s="95" t="s">
        <v>94</v>
      </c>
      <c r="AO25" s="11"/>
      <c r="AP25" s="12"/>
      <c r="AQ25" s="4"/>
      <c r="AR25" s="59"/>
      <c r="AS25" s="2"/>
      <c r="AT25" s="93"/>
      <c r="AU25" s="95" t="s">
        <v>94</v>
      </c>
      <c r="AV25" s="11"/>
      <c r="AW25" s="12"/>
      <c r="AX25" s="4"/>
      <c r="AY25" s="59"/>
      <c r="AZ25" s="2"/>
      <c r="BA25" s="93"/>
      <c r="BB25" s="95" t="s">
        <v>94</v>
      </c>
      <c r="BC25" s="11"/>
      <c r="BD25" s="12"/>
      <c r="BE25" s="4"/>
      <c r="BF25" s="59"/>
      <c r="BG25" s="2"/>
      <c r="BH25" s="93"/>
      <c r="BI25" s="95" t="s">
        <v>94</v>
      </c>
      <c r="BJ25" s="11"/>
      <c r="BK25" s="12"/>
      <c r="BL25" s="4"/>
      <c r="BM25" s="59"/>
      <c r="BN25" s="2"/>
      <c r="BO25" s="93"/>
      <c r="BP25" s="95" t="s">
        <v>94</v>
      </c>
      <c r="BQ25" s="11"/>
      <c r="BR25" s="12"/>
      <c r="BS25" s="4"/>
      <c r="BT25" s="59"/>
      <c r="BU25" s="2"/>
      <c r="BV25" s="57"/>
      <c r="BW25" s="99" t="s">
        <v>94</v>
      </c>
    </row>
    <row r="26" spans="1:75" ht="36.950000000000003" customHeight="1">
      <c r="A26" s="4">
        <v>22</v>
      </c>
      <c r="B26" s="16"/>
      <c r="C26" s="2"/>
      <c r="D26" s="26"/>
      <c r="E26" s="15"/>
      <c r="F26" s="11"/>
      <c r="G26" s="12"/>
      <c r="H26" s="60"/>
      <c r="I26" s="59"/>
      <c r="J26" s="2"/>
      <c r="K26" s="93"/>
      <c r="L26" s="95" t="s">
        <v>94</v>
      </c>
      <c r="M26" s="11"/>
      <c r="N26" s="12"/>
      <c r="O26" s="4"/>
      <c r="P26" s="59"/>
      <c r="Q26" s="2"/>
      <c r="R26" s="93"/>
      <c r="S26" s="95" t="s">
        <v>94</v>
      </c>
      <c r="T26" s="11"/>
      <c r="U26" s="12"/>
      <c r="V26" s="4"/>
      <c r="W26" s="59"/>
      <c r="X26" s="2"/>
      <c r="Y26" s="93"/>
      <c r="Z26" s="95" t="s">
        <v>94</v>
      </c>
      <c r="AA26" s="11"/>
      <c r="AB26" s="12"/>
      <c r="AC26" s="4"/>
      <c r="AD26" s="59"/>
      <c r="AE26" s="2"/>
      <c r="AF26" s="93"/>
      <c r="AG26" s="95" t="s">
        <v>94</v>
      </c>
      <c r="AH26" s="11"/>
      <c r="AI26" s="12"/>
      <c r="AJ26" s="4"/>
      <c r="AK26" s="59"/>
      <c r="AL26" s="2"/>
      <c r="AM26" s="93"/>
      <c r="AN26" s="95" t="s">
        <v>94</v>
      </c>
      <c r="AO26" s="11"/>
      <c r="AP26" s="12"/>
      <c r="AQ26" s="4"/>
      <c r="AR26" s="59"/>
      <c r="AS26" s="2"/>
      <c r="AT26" s="93"/>
      <c r="AU26" s="95" t="s">
        <v>94</v>
      </c>
      <c r="AV26" s="11"/>
      <c r="AW26" s="12"/>
      <c r="AX26" s="4"/>
      <c r="AY26" s="59"/>
      <c r="AZ26" s="2"/>
      <c r="BA26" s="93"/>
      <c r="BB26" s="95" t="s">
        <v>94</v>
      </c>
      <c r="BC26" s="11"/>
      <c r="BD26" s="12"/>
      <c r="BE26" s="4"/>
      <c r="BF26" s="59"/>
      <c r="BG26" s="2"/>
      <c r="BH26" s="93"/>
      <c r="BI26" s="95" t="s">
        <v>94</v>
      </c>
      <c r="BJ26" s="11"/>
      <c r="BK26" s="12"/>
      <c r="BL26" s="4"/>
      <c r="BM26" s="59"/>
      <c r="BN26" s="2"/>
      <c r="BO26" s="93"/>
      <c r="BP26" s="95" t="s">
        <v>94</v>
      </c>
      <c r="BQ26" s="11"/>
      <c r="BR26" s="12"/>
      <c r="BS26" s="4"/>
      <c r="BT26" s="59"/>
      <c r="BU26" s="2"/>
      <c r="BV26" s="57"/>
      <c r="BW26" s="99" t="s">
        <v>94</v>
      </c>
    </row>
    <row r="27" spans="1:75" ht="36.950000000000003" customHeight="1">
      <c r="A27" s="4">
        <v>23</v>
      </c>
      <c r="B27" s="16"/>
      <c r="C27" s="2"/>
      <c r="D27" s="26"/>
      <c r="E27" s="15"/>
      <c r="F27" s="11"/>
      <c r="G27" s="12"/>
      <c r="H27" s="60"/>
      <c r="I27" s="59"/>
      <c r="J27" s="2"/>
      <c r="K27" s="93"/>
      <c r="L27" s="95" t="s">
        <v>94</v>
      </c>
      <c r="M27" s="11"/>
      <c r="N27" s="12"/>
      <c r="O27" s="4"/>
      <c r="P27" s="59"/>
      <c r="Q27" s="2"/>
      <c r="R27" s="93"/>
      <c r="S27" s="95" t="s">
        <v>94</v>
      </c>
      <c r="T27" s="11"/>
      <c r="U27" s="12"/>
      <c r="V27" s="4"/>
      <c r="W27" s="59"/>
      <c r="X27" s="2"/>
      <c r="Y27" s="93"/>
      <c r="Z27" s="95" t="s">
        <v>94</v>
      </c>
      <c r="AA27" s="11"/>
      <c r="AB27" s="12"/>
      <c r="AC27" s="4"/>
      <c r="AD27" s="59"/>
      <c r="AE27" s="2"/>
      <c r="AF27" s="93"/>
      <c r="AG27" s="95" t="s">
        <v>94</v>
      </c>
      <c r="AH27" s="11"/>
      <c r="AI27" s="12"/>
      <c r="AJ27" s="4"/>
      <c r="AK27" s="59"/>
      <c r="AL27" s="2"/>
      <c r="AM27" s="93"/>
      <c r="AN27" s="95" t="s">
        <v>94</v>
      </c>
      <c r="AO27" s="11"/>
      <c r="AP27" s="12"/>
      <c r="AQ27" s="4"/>
      <c r="AR27" s="59"/>
      <c r="AS27" s="2"/>
      <c r="AT27" s="93"/>
      <c r="AU27" s="95" t="s">
        <v>94</v>
      </c>
      <c r="AV27" s="11"/>
      <c r="AW27" s="12"/>
      <c r="AX27" s="4"/>
      <c r="AY27" s="59"/>
      <c r="AZ27" s="2"/>
      <c r="BA27" s="93"/>
      <c r="BB27" s="95" t="s">
        <v>94</v>
      </c>
      <c r="BC27" s="11"/>
      <c r="BD27" s="12"/>
      <c r="BE27" s="4"/>
      <c r="BF27" s="59"/>
      <c r="BG27" s="2"/>
      <c r="BH27" s="93"/>
      <c r="BI27" s="95" t="s">
        <v>94</v>
      </c>
      <c r="BJ27" s="11"/>
      <c r="BK27" s="12"/>
      <c r="BL27" s="4"/>
      <c r="BM27" s="59"/>
      <c r="BN27" s="2"/>
      <c r="BO27" s="93"/>
      <c r="BP27" s="95" t="s">
        <v>94</v>
      </c>
      <c r="BQ27" s="11"/>
      <c r="BR27" s="12"/>
      <c r="BS27" s="4"/>
      <c r="BT27" s="59"/>
      <c r="BU27" s="2"/>
      <c r="BV27" s="57"/>
      <c r="BW27" s="99" t="s">
        <v>94</v>
      </c>
    </row>
    <row r="28" spans="1:75" ht="36.950000000000003" customHeight="1">
      <c r="A28" s="4">
        <v>24</v>
      </c>
      <c r="B28" s="16"/>
      <c r="C28" s="2"/>
      <c r="D28" s="26"/>
      <c r="E28" s="15"/>
      <c r="F28" s="11"/>
      <c r="G28" s="12"/>
      <c r="H28" s="60"/>
      <c r="I28" s="59"/>
      <c r="J28" s="2"/>
      <c r="K28" s="93"/>
      <c r="L28" s="95" t="s">
        <v>94</v>
      </c>
      <c r="M28" s="11"/>
      <c r="N28" s="12"/>
      <c r="O28" s="4"/>
      <c r="P28" s="59"/>
      <c r="Q28" s="2"/>
      <c r="R28" s="93"/>
      <c r="S28" s="95" t="s">
        <v>94</v>
      </c>
      <c r="T28" s="11"/>
      <c r="U28" s="12"/>
      <c r="V28" s="4"/>
      <c r="W28" s="59"/>
      <c r="X28" s="2"/>
      <c r="Y28" s="93"/>
      <c r="Z28" s="95" t="s">
        <v>94</v>
      </c>
      <c r="AA28" s="11"/>
      <c r="AB28" s="12"/>
      <c r="AC28" s="4"/>
      <c r="AD28" s="59"/>
      <c r="AE28" s="2"/>
      <c r="AF28" s="93"/>
      <c r="AG28" s="95" t="s">
        <v>94</v>
      </c>
      <c r="AH28" s="11"/>
      <c r="AI28" s="12"/>
      <c r="AJ28" s="4"/>
      <c r="AK28" s="59"/>
      <c r="AL28" s="2"/>
      <c r="AM28" s="93"/>
      <c r="AN28" s="95" t="s">
        <v>94</v>
      </c>
      <c r="AO28" s="11"/>
      <c r="AP28" s="12"/>
      <c r="AQ28" s="4"/>
      <c r="AR28" s="59"/>
      <c r="AS28" s="2"/>
      <c r="AT28" s="93"/>
      <c r="AU28" s="95" t="s">
        <v>94</v>
      </c>
      <c r="AV28" s="11"/>
      <c r="AW28" s="12"/>
      <c r="AX28" s="4"/>
      <c r="AY28" s="59"/>
      <c r="AZ28" s="2"/>
      <c r="BA28" s="93"/>
      <c r="BB28" s="95" t="s">
        <v>94</v>
      </c>
      <c r="BC28" s="11"/>
      <c r="BD28" s="12"/>
      <c r="BE28" s="4"/>
      <c r="BF28" s="59"/>
      <c r="BG28" s="2"/>
      <c r="BH28" s="93"/>
      <c r="BI28" s="95" t="s">
        <v>94</v>
      </c>
      <c r="BJ28" s="11"/>
      <c r="BK28" s="12"/>
      <c r="BL28" s="4"/>
      <c r="BM28" s="59"/>
      <c r="BN28" s="2"/>
      <c r="BO28" s="93"/>
      <c r="BP28" s="95" t="s">
        <v>94</v>
      </c>
      <c r="BQ28" s="11"/>
      <c r="BR28" s="12"/>
      <c r="BS28" s="4"/>
      <c r="BT28" s="59"/>
      <c r="BU28" s="2"/>
      <c r="BV28" s="57"/>
      <c r="BW28" s="99" t="s">
        <v>94</v>
      </c>
    </row>
    <row r="29" spans="1:75" ht="36.950000000000003" customHeight="1">
      <c r="A29" s="4">
        <v>25</v>
      </c>
      <c r="B29" s="16"/>
      <c r="C29" s="2"/>
      <c r="D29" s="26"/>
      <c r="E29" s="15"/>
      <c r="F29" s="11"/>
      <c r="G29" s="12"/>
      <c r="H29" s="60"/>
      <c r="I29" s="59"/>
      <c r="J29" s="2"/>
      <c r="K29" s="93"/>
      <c r="L29" s="95" t="s">
        <v>94</v>
      </c>
      <c r="M29" s="11"/>
      <c r="N29" s="12"/>
      <c r="O29" s="4"/>
      <c r="P29" s="59"/>
      <c r="Q29" s="2"/>
      <c r="R29" s="93"/>
      <c r="S29" s="95" t="s">
        <v>94</v>
      </c>
      <c r="T29" s="11"/>
      <c r="U29" s="12"/>
      <c r="V29" s="4"/>
      <c r="W29" s="59"/>
      <c r="X29" s="2"/>
      <c r="Y29" s="93"/>
      <c r="Z29" s="95" t="s">
        <v>94</v>
      </c>
      <c r="AA29" s="11"/>
      <c r="AB29" s="12"/>
      <c r="AC29" s="4"/>
      <c r="AD29" s="59"/>
      <c r="AE29" s="2"/>
      <c r="AF29" s="93"/>
      <c r="AG29" s="95" t="s">
        <v>94</v>
      </c>
      <c r="AH29" s="11"/>
      <c r="AI29" s="12"/>
      <c r="AJ29" s="4"/>
      <c r="AK29" s="59"/>
      <c r="AL29" s="2"/>
      <c r="AM29" s="93"/>
      <c r="AN29" s="95" t="s">
        <v>94</v>
      </c>
      <c r="AO29" s="11"/>
      <c r="AP29" s="12"/>
      <c r="AQ29" s="4"/>
      <c r="AR29" s="59"/>
      <c r="AS29" s="2"/>
      <c r="AT29" s="93"/>
      <c r="AU29" s="95" t="s">
        <v>94</v>
      </c>
      <c r="AV29" s="11"/>
      <c r="AW29" s="12"/>
      <c r="AX29" s="4"/>
      <c r="AY29" s="59"/>
      <c r="AZ29" s="2"/>
      <c r="BA29" s="93"/>
      <c r="BB29" s="95" t="s">
        <v>94</v>
      </c>
      <c r="BC29" s="11"/>
      <c r="BD29" s="12"/>
      <c r="BE29" s="4"/>
      <c r="BF29" s="59"/>
      <c r="BG29" s="2"/>
      <c r="BH29" s="93"/>
      <c r="BI29" s="95" t="s">
        <v>94</v>
      </c>
      <c r="BJ29" s="11"/>
      <c r="BK29" s="12"/>
      <c r="BL29" s="4"/>
      <c r="BM29" s="59"/>
      <c r="BN29" s="2"/>
      <c r="BO29" s="93"/>
      <c r="BP29" s="95" t="s">
        <v>94</v>
      </c>
      <c r="BQ29" s="11"/>
      <c r="BR29" s="12"/>
      <c r="BS29" s="4"/>
      <c r="BT29" s="59"/>
      <c r="BU29" s="2"/>
      <c r="BV29" s="57"/>
      <c r="BW29" s="99" t="s">
        <v>94</v>
      </c>
    </row>
    <row r="30" spans="1:75" ht="36.950000000000003" customHeight="1">
      <c r="A30" s="4">
        <v>26</v>
      </c>
      <c r="B30" s="16"/>
      <c r="C30" s="2"/>
      <c r="D30" s="26"/>
      <c r="E30" s="15"/>
      <c r="F30" s="11"/>
      <c r="G30" s="12"/>
      <c r="H30" s="60"/>
      <c r="I30" s="59"/>
      <c r="J30" s="2"/>
      <c r="K30" s="93"/>
      <c r="L30" s="95" t="s">
        <v>94</v>
      </c>
      <c r="M30" s="11"/>
      <c r="N30" s="12"/>
      <c r="O30" s="4"/>
      <c r="P30" s="59"/>
      <c r="Q30" s="2"/>
      <c r="R30" s="93"/>
      <c r="S30" s="95" t="s">
        <v>94</v>
      </c>
      <c r="T30" s="11"/>
      <c r="U30" s="12"/>
      <c r="V30" s="4"/>
      <c r="W30" s="59"/>
      <c r="X30" s="2"/>
      <c r="Y30" s="93"/>
      <c r="Z30" s="95" t="s">
        <v>94</v>
      </c>
      <c r="AA30" s="11"/>
      <c r="AB30" s="12"/>
      <c r="AC30" s="4"/>
      <c r="AD30" s="59"/>
      <c r="AE30" s="2"/>
      <c r="AF30" s="93"/>
      <c r="AG30" s="95" t="s">
        <v>94</v>
      </c>
      <c r="AH30" s="11"/>
      <c r="AI30" s="12"/>
      <c r="AJ30" s="4"/>
      <c r="AK30" s="59"/>
      <c r="AL30" s="2"/>
      <c r="AM30" s="93"/>
      <c r="AN30" s="95" t="s">
        <v>94</v>
      </c>
      <c r="AO30" s="11"/>
      <c r="AP30" s="12"/>
      <c r="AQ30" s="4"/>
      <c r="AR30" s="59"/>
      <c r="AS30" s="2"/>
      <c r="AT30" s="93"/>
      <c r="AU30" s="95" t="s">
        <v>94</v>
      </c>
      <c r="AV30" s="11"/>
      <c r="AW30" s="12"/>
      <c r="AX30" s="4"/>
      <c r="AY30" s="59"/>
      <c r="AZ30" s="2"/>
      <c r="BA30" s="93"/>
      <c r="BB30" s="95" t="s">
        <v>94</v>
      </c>
      <c r="BC30" s="11"/>
      <c r="BD30" s="12"/>
      <c r="BE30" s="4"/>
      <c r="BF30" s="59"/>
      <c r="BG30" s="2"/>
      <c r="BH30" s="93"/>
      <c r="BI30" s="95" t="s">
        <v>94</v>
      </c>
      <c r="BJ30" s="11"/>
      <c r="BK30" s="12"/>
      <c r="BL30" s="4"/>
      <c r="BM30" s="59"/>
      <c r="BN30" s="2"/>
      <c r="BO30" s="93"/>
      <c r="BP30" s="95" t="s">
        <v>94</v>
      </c>
      <c r="BQ30" s="11"/>
      <c r="BR30" s="12"/>
      <c r="BS30" s="4"/>
      <c r="BT30" s="59"/>
      <c r="BU30" s="2"/>
      <c r="BV30" s="57"/>
      <c r="BW30" s="99" t="s">
        <v>94</v>
      </c>
    </row>
    <row r="31" spans="1:75" ht="36.950000000000003" customHeight="1">
      <c r="A31" s="4">
        <v>27</v>
      </c>
      <c r="B31" s="16"/>
      <c r="C31" s="2"/>
      <c r="D31" s="26"/>
      <c r="E31" s="15"/>
      <c r="F31" s="11"/>
      <c r="G31" s="12"/>
      <c r="H31" s="60"/>
      <c r="I31" s="59"/>
      <c r="J31" s="2"/>
      <c r="K31" s="93"/>
      <c r="L31" s="95" t="s">
        <v>94</v>
      </c>
      <c r="M31" s="11"/>
      <c r="N31" s="12"/>
      <c r="O31" s="4"/>
      <c r="P31" s="59"/>
      <c r="Q31" s="2"/>
      <c r="R31" s="93"/>
      <c r="S31" s="95" t="s">
        <v>94</v>
      </c>
      <c r="T31" s="11"/>
      <c r="U31" s="12"/>
      <c r="V31" s="4"/>
      <c r="W31" s="59"/>
      <c r="X31" s="2"/>
      <c r="Y31" s="93"/>
      <c r="Z31" s="95" t="s">
        <v>94</v>
      </c>
      <c r="AA31" s="11"/>
      <c r="AB31" s="12"/>
      <c r="AC31" s="4"/>
      <c r="AD31" s="59"/>
      <c r="AE31" s="2"/>
      <c r="AF31" s="93"/>
      <c r="AG31" s="95" t="s">
        <v>94</v>
      </c>
      <c r="AH31" s="11"/>
      <c r="AI31" s="12"/>
      <c r="AJ31" s="4"/>
      <c r="AK31" s="59"/>
      <c r="AL31" s="2"/>
      <c r="AM31" s="93"/>
      <c r="AN31" s="95" t="s">
        <v>94</v>
      </c>
      <c r="AO31" s="11"/>
      <c r="AP31" s="12"/>
      <c r="AQ31" s="4"/>
      <c r="AR31" s="59"/>
      <c r="AS31" s="2"/>
      <c r="AT31" s="93"/>
      <c r="AU31" s="95" t="s">
        <v>94</v>
      </c>
      <c r="AV31" s="11"/>
      <c r="AW31" s="12"/>
      <c r="AX31" s="4"/>
      <c r="AY31" s="59"/>
      <c r="AZ31" s="2"/>
      <c r="BA31" s="93"/>
      <c r="BB31" s="95" t="s">
        <v>94</v>
      </c>
      <c r="BC31" s="11"/>
      <c r="BD31" s="12"/>
      <c r="BE31" s="4"/>
      <c r="BF31" s="59"/>
      <c r="BG31" s="2"/>
      <c r="BH31" s="93"/>
      <c r="BI31" s="95" t="s">
        <v>94</v>
      </c>
      <c r="BJ31" s="11"/>
      <c r="BK31" s="12"/>
      <c r="BL31" s="4"/>
      <c r="BM31" s="59"/>
      <c r="BN31" s="2"/>
      <c r="BO31" s="93"/>
      <c r="BP31" s="95" t="s">
        <v>94</v>
      </c>
      <c r="BQ31" s="11"/>
      <c r="BR31" s="12"/>
      <c r="BS31" s="4"/>
      <c r="BT31" s="59"/>
      <c r="BU31" s="2"/>
      <c r="BV31" s="57"/>
      <c r="BW31" s="99" t="s">
        <v>94</v>
      </c>
    </row>
    <row r="32" spans="1:75" ht="36.950000000000003" customHeight="1">
      <c r="A32" s="4">
        <v>28</v>
      </c>
      <c r="B32" s="16"/>
      <c r="C32" s="2"/>
      <c r="D32" s="26"/>
      <c r="E32" s="15"/>
      <c r="F32" s="11"/>
      <c r="G32" s="12"/>
      <c r="H32" s="60"/>
      <c r="I32" s="59"/>
      <c r="J32" s="2"/>
      <c r="K32" s="93"/>
      <c r="L32" s="95" t="s">
        <v>94</v>
      </c>
      <c r="M32" s="11"/>
      <c r="N32" s="12"/>
      <c r="O32" s="4"/>
      <c r="P32" s="59"/>
      <c r="Q32" s="2"/>
      <c r="R32" s="93"/>
      <c r="S32" s="95" t="s">
        <v>94</v>
      </c>
      <c r="T32" s="11"/>
      <c r="U32" s="12"/>
      <c r="V32" s="4"/>
      <c r="W32" s="59"/>
      <c r="X32" s="2"/>
      <c r="Y32" s="93"/>
      <c r="Z32" s="95" t="s">
        <v>94</v>
      </c>
      <c r="AA32" s="11"/>
      <c r="AB32" s="12"/>
      <c r="AC32" s="4"/>
      <c r="AD32" s="59"/>
      <c r="AE32" s="2"/>
      <c r="AF32" s="93"/>
      <c r="AG32" s="95" t="s">
        <v>94</v>
      </c>
      <c r="AH32" s="11"/>
      <c r="AI32" s="12"/>
      <c r="AJ32" s="4"/>
      <c r="AK32" s="59"/>
      <c r="AL32" s="2"/>
      <c r="AM32" s="93"/>
      <c r="AN32" s="95" t="s">
        <v>94</v>
      </c>
      <c r="AO32" s="11"/>
      <c r="AP32" s="12"/>
      <c r="AQ32" s="4"/>
      <c r="AR32" s="59"/>
      <c r="AS32" s="2"/>
      <c r="AT32" s="93"/>
      <c r="AU32" s="95" t="s">
        <v>94</v>
      </c>
      <c r="AV32" s="11"/>
      <c r="AW32" s="12"/>
      <c r="AX32" s="4"/>
      <c r="AY32" s="59"/>
      <c r="AZ32" s="2"/>
      <c r="BA32" s="93"/>
      <c r="BB32" s="95" t="s">
        <v>94</v>
      </c>
      <c r="BC32" s="11"/>
      <c r="BD32" s="12"/>
      <c r="BE32" s="4"/>
      <c r="BF32" s="59"/>
      <c r="BG32" s="2"/>
      <c r="BH32" s="93"/>
      <c r="BI32" s="95" t="s">
        <v>94</v>
      </c>
      <c r="BJ32" s="11"/>
      <c r="BK32" s="12"/>
      <c r="BL32" s="4"/>
      <c r="BM32" s="59"/>
      <c r="BN32" s="2"/>
      <c r="BO32" s="93"/>
      <c r="BP32" s="95" t="s">
        <v>94</v>
      </c>
      <c r="BQ32" s="11"/>
      <c r="BR32" s="12"/>
      <c r="BS32" s="4"/>
      <c r="BT32" s="59"/>
      <c r="BU32" s="2"/>
      <c r="BV32" s="57"/>
      <c r="BW32" s="99" t="s">
        <v>94</v>
      </c>
    </row>
    <row r="33" spans="1:75" ht="36.950000000000003" customHeight="1">
      <c r="A33" s="4">
        <v>29</v>
      </c>
      <c r="B33" s="16"/>
      <c r="C33" s="2"/>
      <c r="D33" s="26"/>
      <c r="E33" s="15"/>
      <c r="F33" s="11"/>
      <c r="G33" s="12"/>
      <c r="H33" s="60"/>
      <c r="I33" s="59"/>
      <c r="J33" s="2"/>
      <c r="K33" s="93"/>
      <c r="L33" s="95" t="s">
        <v>94</v>
      </c>
      <c r="M33" s="11"/>
      <c r="N33" s="12"/>
      <c r="O33" s="4"/>
      <c r="P33" s="59"/>
      <c r="Q33" s="2"/>
      <c r="R33" s="93"/>
      <c r="S33" s="95" t="s">
        <v>94</v>
      </c>
      <c r="T33" s="11"/>
      <c r="U33" s="12"/>
      <c r="V33" s="4"/>
      <c r="W33" s="59"/>
      <c r="X33" s="2"/>
      <c r="Y33" s="93"/>
      <c r="Z33" s="95" t="s">
        <v>94</v>
      </c>
      <c r="AA33" s="11"/>
      <c r="AB33" s="12"/>
      <c r="AC33" s="4"/>
      <c r="AD33" s="59"/>
      <c r="AE33" s="2"/>
      <c r="AF33" s="93"/>
      <c r="AG33" s="95" t="s">
        <v>94</v>
      </c>
      <c r="AH33" s="11"/>
      <c r="AI33" s="12"/>
      <c r="AJ33" s="4"/>
      <c r="AK33" s="59"/>
      <c r="AL33" s="2"/>
      <c r="AM33" s="93"/>
      <c r="AN33" s="95" t="s">
        <v>94</v>
      </c>
      <c r="AO33" s="11"/>
      <c r="AP33" s="12"/>
      <c r="AQ33" s="4"/>
      <c r="AR33" s="59"/>
      <c r="AS33" s="2"/>
      <c r="AT33" s="93"/>
      <c r="AU33" s="95" t="s">
        <v>94</v>
      </c>
      <c r="AV33" s="11"/>
      <c r="AW33" s="12"/>
      <c r="AX33" s="4"/>
      <c r="AY33" s="59"/>
      <c r="AZ33" s="2"/>
      <c r="BA33" s="93"/>
      <c r="BB33" s="95" t="s">
        <v>94</v>
      </c>
      <c r="BC33" s="11"/>
      <c r="BD33" s="12"/>
      <c r="BE33" s="4"/>
      <c r="BF33" s="59"/>
      <c r="BG33" s="2"/>
      <c r="BH33" s="93"/>
      <c r="BI33" s="95" t="s">
        <v>94</v>
      </c>
      <c r="BJ33" s="11"/>
      <c r="BK33" s="12"/>
      <c r="BL33" s="4"/>
      <c r="BM33" s="59"/>
      <c r="BN33" s="2"/>
      <c r="BO33" s="93"/>
      <c r="BP33" s="95" t="s">
        <v>94</v>
      </c>
      <c r="BQ33" s="11"/>
      <c r="BR33" s="12"/>
      <c r="BS33" s="4"/>
      <c r="BT33" s="59"/>
      <c r="BU33" s="2"/>
      <c r="BV33" s="57"/>
      <c r="BW33" s="99" t="s">
        <v>94</v>
      </c>
    </row>
    <row r="34" spans="1:75" ht="36.950000000000003" customHeight="1">
      <c r="A34" s="4">
        <v>30</v>
      </c>
      <c r="B34" s="16"/>
      <c r="C34" s="2"/>
      <c r="D34" s="26"/>
      <c r="E34" s="15"/>
      <c r="F34" s="11"/>
      <c r="G34" s="12"/>
      <c r="H34" s="60"/>
      <c r="I34" s="59"/>
      <c r="J34" s="2"/>
      <c r="K34" s="93"/>
      <c r="L34" s="95" t="s">
        <v>94</v>
      </c>
      <c r="M34" s="11"/>
      <c r="N34" s="12"/>
      <c r="O34" s="4"/>
      <c r="P34" s="59"/>
      <c r="Q34" s="2"/>
      <c r="R34" s="93"/>
      <c r="S34" s="95" t="s">
        <v>94</v>
      </c>
      <c r="T34" s="11"/>
      <c r="U34" s="12"/>
      <c r="V34" s="4"/>
      <c r="W34" s="59"/>
      <c r="X34" s="2"/>
      <c r="Y34" s="93"/>
      <c r="Z34" s="95" t="s">
        <v>94</v>
      </c>
      <c r="AA34" s="11"/>
      <c r="AB34" s="12"/>
      <c r="AC34" s="4"/>
      <c r="AD34" s="59"/>
      <c r="AE34" s="2"/>
      <c r="AF34" s="93"/>
      <c r="AG34" s="95" t="s">
        <v>94</v>
      </c>
      <c r="AH34" s="11"/>
      <c r="AI34" s="12"/>
      <c r="AJ34" s="4"/>
      <c r="AK34" s="59"/>
      <c r="AL34" s="2"/>
      <c r="AM34" s="93"/>
      <c r="AN34" s="95" t="s">
        <v>94</v>
      </c>
      <c r="AO34" s="11"/>
      <c r="AP34" s="12"/>
      <c r="AQ34" s="4"/>
      <c r="AR34" s="59"/>
      <c r="AS34" s="2"/>
      <c r="AT34" s="93"/>
      <c r="AU34" s="95" t="s">
        <v>94</v>
      </c>
      <c r="AV34" s="11"/>
      <c r="AW34" s="12"/>
      <c r="AX34" s="4"/>
      <c r="AY34" s="59"/>
      <c r="AZ34" s="2"/>
      <c r="BA34" s="93"/>
      <c r="BB34" s="95" t="s">
        <v>94</v>
      </c>
      <c r="BC34" s="11"/>
      <c r="BD34" s="12"/>
      <c r="BE34" s="4"/>
      <c r="BF34" s="59"/>
      <c r="BG34" s="2"/>
      <c r="BH34" s="93"/>
      <c r="BI34" s="95" t="s">
        <v>94</v>
      </c>
      <c r="BJ34" s="11"/>
      <c r="BK34" s="12"/>
      <c r="BL34" s="4"/>
      <c r="BM34" s="59"/>
      <c r="BN34" s="2"/>
      <c r="BO34" s="93"/>
      <c r="BP34" s="95" t="s">
        <v>94</v>
      </c>
      <c r="BQ34" s="11"/>
      <c r="BR34" s="12"/>
      <c r="BS34" s="4"/>
      <c r="BT34" s="59"/>
      <c r="BU34" s="2"/>
      <c r="BV34" s="57"/>
      <c r="BW34" s="99" t="s">
        <v>94</v>
      </c>
    </row>
    <row r="35" spans="1:75" ht="36.950000000000003" customHeight="1">
      <c r="A35" s="4">
        <v>31</v>
      </c>
      <c r="B35" s="16"/>
      <c r="C35" s="2"/>
      <c r="D35" s="26"/>
      <c r="E35" s="15"/>
      <c r="F35" s="11"/>
      <c r="G35" s="12"/>
      <c r="H35" s="60"/>
      <c r="I35" s="59"/>
      <c r="J35" s="2"/>
      <c r="K35" s="93"/>
      <c r="L35" s="95" t="s">
        <v>94</v>
      </c>
      <c r="M35" s="11"/>
      <c r="N35" s="12"/>
      <c r="O35" s="4"/>
      <c r="P35" s="59"/>
      <c r="Q35" s="2"/>
      <c r="R35" s="93"/>
      <c r="S35" s="95" t="s">
        <v>94</v>
      </c>
      <c r="T35" s="11"/>
      <c r="U35" s="12"/>
      <c r="V35" s="4"/>
      <c r="W35" s="59"/>
      <c r="X35" s="2"/>
      <c r="Y35" s="93"/>
      <c r="Z35" s="95" t="s">
        <v>94</v>
      </c>
      <c r="AA35" s="11"/>
      <c r="AB35" s="12"/>
      <c r="AC35" s="4"/>
      <c r="AD35" s="59"/>
      <c r="AE35" s="2"/>
      <c r="AF35" s="93"/>
      <c r="AG35" s="95" t="s">
        <v>94</v>
      </c>
      <c r="AH35" s="11"/>
      <c r="AI35" s="12"/>
      <c r="AJ35" s="4"/>
      <c r="AK35" s="59"/>
      <c r="AL35" s="2"/>
      <c r="AM35" s="93"/>
      <c r="AN35" s="95" t="s">
        <v>94</v>
      </c>
      <c r="AO35" s="11"/>
      <c r="AP35" s="12"/>
      <c r="AQ35" s="4"/>
      <c r="AR35" s="59"/>
      <c r="AS35" s="2"/>
      <c r="AT35" s="93"/>
      <c r="AU35" s="95" t="s">
        <v>94</v>
      </c>
      <c r="AV35" s="11"/>
      <c r="AW35" s="12"/>
      <c r="AX35" s="4"/>
      <c r="AY35" s="59"/>
      <c r="AZ35" s="2"/>
      <c r="BA35" s="93"/>
      <c r="BB35" s="95" t="s">
        <v>94</v>
      </c>
      <c r="BC35" s="11"/>
      <c r="BD35" s="12"/>
      <c r="BE35" s="4"/>
      <c r="BF35" s="59"/>
      <c r="BG35" s="2"/>
      <c r="BH35" s="93"/>
      <c r="BI35" s="95" t="s">
        <v>94</v>
      </c>
      <c r="BJ35" s="11"/>
      <c r="BK35" s="12"/>
      <c r="BL35" s="4"/>
      <c r="BM35" s="59"/>
      <c r="BN35" s="2"/>
      <c r="BO35" s="93"/>
      <c r="BP35" s="95" t="s">
        <v>94</v>
      </c>
      <c r="BQ35" s="11"/>
      <c r="BR35" s="12"/>
      <c r="BS35" s="4"/>
      <c r="BT35" s="59"/>
      <c r="BU35" s="2"/>
      <c r="BV35" s="57"/>
      <c r="BW35" s="99" t="s">
        <v>94</v>
      </c>
    </row>
    <row r="36" spans="1:75" ht="36.950000000000003" customHeight="1">
      <c r="A36" s="4">
        <v>32</v>
      </c>
      <c r="B36" s="16"/>
      <c r="C36" s="2"/>
      <c r="D36" s="26"/>
      <c r="E36" s="15"/>
      <c r="F36" s="11"/>
      <c r="G36" s="12"/>
      <c r="H36" s="60"/>
      <c r="I36" s="59"/>
      <c r="J36" s="2"/>
      <c r="K36" s="93"/>
      <c r="L36" s="95" t="s">
        <v>94</v>
      </c>
      <c r="M36" s="11"/>
      <c r="N36" s="12"/>
      <c r="O36" s="4"/>
      <c r="P36" s="59"/>
      <c r="Q36" s="2"/>
      <c r="R36" s="93"/>
      <c r="S36" s="95" t="s">
        <v>94</v>
      </c>
      <c r="T36" s="11"/>
      <c r="U36" s="12"/>
      <c r="V36" s="4"/>
      <c r="W36" s="59"/>
      <c r="X36" s="2"/>
      <c r="Y36" s="93"/>
      <c r="Z36" s="95" t="s">
        <v>94</v>
      </c>
      <c r="AA36" s="11"/>
      <c r="AB36" s="12"/>
      <c r="AC36" s="4"/>
      <c r="AD36" s="59"/>
      <c r="AE36" s="2"/>
      <c r="AF36" s="93"/>
      <c r="AG36" s="95" t="s">
        <v>94</v>
      </c>
      <c r="AH36" s="11"/>
      <c r="AI36" s="12"/>
      <c r="AJ36" s="4"/>
      <c r="AK36" s="59"/>
      <c r="AL36" s="2"/>
      <c r="AM36" s="93"/>
      <c r="AN36" s="95" t="s">
        <v>94</v>
      </c>
      <c r="AO36" s="11"/>
      <c r="AP36" s="12"/>
      <c r="AQ36" s="4"/>
      <c r="AR36" s="59"/>
      <c r="AS36" s="2"/>
      <c r="AT36" s="93"/>
      <c r="AU36" s="95" t="s">
        <v>94</v>
      </c>
      <c r="AV36" s="11"/>
      <c r="AW36" s="12"/>
      <c r="AX36" s="4"/>
      <c r="AY36" s="59"/>
      <c r="AZ36" s="2"/>
      <c r="BA36" s="93"/>
      <c r="BB36" s="95" t="s">
        <v>94</v>
      </c>
      <c r="BC36" s="11"/>
      <c r="BD36" s="12"/>
      <c r="BE36" s="4"/>
      <c r="BF36" s="59"/>
      <c r="BG36" s="2"/>
      <c r="BH36" s="93"/>
      <c r="BI36" s="95" t="s">
        <v>94</v>
      </c>
      <c r="BJ36" s="11"/>
      <c r="BK36" s="12"/>
      <c r="BL36" s="4"/>
      <c r="BM36" s="59"/>
      <c r="BN36" s="2"/>
      <c r="BO36" s="93"/>
      <c r="BP36" s="95" t="s">
        <v>94</v>
      </c>
      <c r="BQ36" s="11"/>
      <c r="BR36" s="12"/>
      <c r="BS36" s="4"/>
      <c r="BT36" s="59"/>
      <c r="BU36" s="2"/>
      <c r="BV36" s="57"/>
      <c r="BW36" s="99" t="s">
        <v>94</v>
      </c>
    </row>
    <row r="37" spans="1:75" ht="36.950000000000003" customHeight="1">
      <c r="A37" s="4">
        <v>33</v>
      </c>
      <c r="B37" s="16"/>
      <c r="C37" s="2"/>
      <c r="D37" s="26"/>
      <c r="E37" s="15"/>
      <c r="F37" s="11"/>
      <c r="G37" s="12"/>
      <c r="H37" s="60"/>
      <c r="I37" s="59"/>
      <c r="J37" s="2"/>
      <c r="K37" s="93"/>
      <c r="L37" s="95" t="s">
        <v>94</v>
      </c>
      <c r="M37" s="11"/>
      <c r="N37" s="12"/>
      <c r="O37" s="4"/>
      <c r="P37" s="59"/>
      <c r="Q37" s="2"/>
      <c r="R37" s="93"/>
      <c r="S37" s="95" t="s">
        <v>94</v>
      </c>
      <c r="T37" s="11"/>
      <c r="U37" s="12"/>
      <c r="V37" s="4"/>
      <c r="W37" s="59"/>
      <c r="X37" s="2"/>
      <c r="Y37" s="93"/>
      <c r="Z37" s="95" t="s">
        <v>94</v>
      </c>
      <c r="AA37" s="11"/>
      <c r="AB37" s="12"/>
      <c r="AC37" s="4"/>
      <c r="AD37" s="59"/>
      <c r="AE37" s="2"/>
      <c r="AF37" s="93"/>
      <c r="AG37" s="95" t="s">
        <v>94</v>
      </c>
      <c r="AH37" s="11"/>
      <c r="AI37" s="12"/>
      <c r="AJ37" s="4"/>
      <c r="AK37" s="59"/>
      <c r="AL37" s="2"/>
      <c r="AM37" s="93"/>
      <c r="AN37" s="95" t="s">
        <v>94</v>
      </c>
      <c r="AO37" s="11"/>
      <c r="AP37" s="12"/>
      <c r="AQ37" s="4"/>
      <c r="AR37" s="59"/>
      <c r="AS37" s="2"/>
      <c r="AT37" s="93"/>
      <c r="AU37" s="95" t="s">
        <v>94</v>
      </c>
      <c r="AV37" s="11"/>
      <c r="AW37" s="12"/>
      <c r="AX37" s="4"/>
      <c r="AY37" s="59"/>
      <c r="AZ37" s="2"/>
      <c r="BA37" s="93"/>
      <c r="BB37" s="95" t="s">
        <v>94</v>
      </c>
      <c r="BC37" s="11"/>
      <c r="BD37" s="12"/>
      <c r="BE37" s="4"/>
      <c r="BF37" s="59"/>
      <c r="BG37" s="2"/>
      <c r="BH37" s="93"/>
      <c r="BI37" s="95" t="s">
        <v>94</v>
      </c>
      <c r="BJ37" s="11"/>
      <c r="BK37" s="12"/>
      <c r="BL37" s="4"/>
      <c r="BM37" s="59"/>
      <c r="BN37" s="2"/>
      <c r="BO37" s="93"/>
      <c r="BP37" s="95" t="s">
        <v>94</v>
      </c>
      <c r="BQ37" s="11"/>
      <c r="BR37" s="12"/>
      <c r="BS37" s="4"/>
      <c r="BT37" s="59"/>
      <c r="BU37" s="2"/>
      <c r="BV37" s="57"/>
      <c r="BW37" s="99" t="s">
        <v>94</v>
      </c>
    </row>
    <row r="38" spans="1:75" ht="36.950000000000003" customHeight="1">
      <c r="A38" s="4">
        <v>34</v>
      </c>
      <c r="B38" s="16"/>
      <c r="C38" s="2"/>
      <c r="D38" s="26"/>
      <c r="E38" s="15"/>
      <c r="F38" s="11"/>
      <c r="G38" s="12"/>
      <c r="H38" s="60"/>
      <c r="I38" s="59"/>
      <c r="J38" s="2"/>
      <c r="K38" s="93"/>
      <c r="L38" s="95" t="s">
        <v>94</v>
      </c>
      <c r="M38" s="11"/>
      <c r="N38" s="12"/>
      <c r="O38" s="4"/>
      <c r="P38" s="59"/>
      <c r="Q38" s="2"/>
      <c r="R38" s="93"/>
      <c r="S38" s="95" t="s">
        <v>94</v>
      </c>
      <c r="T38" s="11"/>
      <c r="U38" s="12"/>
      <c r="V38" s="4"/>
      <c r="W38" s="59"/>
      <c r="X38" s="2"/>
      <c r="Y38" s="93"/>
      <c r="Z38" s="95" t="s">
        <v>94</v>
      </c>
      <c r="AA38" s="11"/>
      <c r="AB38" s="12"/>
      <c r="AC38" s="4"/>
      <c r="AD38" s="59"/>
      <c r="AE38" s="2"/>
      <c r="AF38" s="93"/>
      <c r="AG38" s="95" t="s">
        <v>94</v>
      </c>
      <c r="AH38" s="11"/>
      <c r="AI38" s="12"/>
      <c r="AJ38" s="4"/>
      <c r="AK38" s="59"/>
      <c r="AL38" s="2"/>
      <c r="AM38" s="93"/>
      <c r="AN38" s="95" t="s">
        <v>94</v>
      </c>
      <c r="AO38" s="11"/>
      <c r="AP38" s="12"/>
      <c r="AQ38" s="4"/>
      <c r="AR38" s="59"/>
      <c r="AS38" s="2"/>
      <c r="AT38" s="93"/>
      <c r="AU38" s="95" t="s">
        <v>94</v>
      </c>
      <c r="AV38" s="11"/>
      <c r="AW38" s="12"/>
      <c r="AX38" s="4"/>
      <c r="AY38" s="59"/>
      <c r="AZ38" s="2"/>
      <c r="BA38" s="93"/>
      <c r="BB38" s="95" t="s">
        <v>94</v>
      </c>
      <c r="BC38" s="11"/>
      <c r="BD38" s="12"/>
      <c r="BE38" s="4"/>
      <c r="BF38" s="59"/>
      <c r="BG38" s="2"/>
      <c r="BH38" s="93"/>
      <c r="BI38" s="95" t="s">
        <v>94</v>
      </c>
      <c r="BJ38" s="11"/>
      <c r="BK38" s="12"/>
      <c r="BL38" s="4"/>
      <c r="BM38" s="59"/>
      <c r="BN38" s="2"/>
      <c r="BO38" s="93"/>
      <c r="BP38" s="95" t="s">
        <v>94</v>
      </c>
      <c r="BQ38" s="11"/>
      <c r="BR38" s="12"/>
      <c r="BS38" s="4"/>
      <c r="BT38" s="59"/>
      <c r="BU38" s="2"/>
      <c r="BV38" s="57"/>
      <c r="BW38" s="99" t="s">
        <v>94</v>
      </c>
    </row>
    <row r="39" spans="1:75" ht="36.950000000000003" customHeight="1">
      <c r="A39" s="4">
        <v>35</v>
      </c>
      <c r="B39" s="16"/>
      <c r="C39" s="2"/>
      <c r="D39" s="26"/>
      <c r="E39" s="15"/>
      <c r="F39" s="11"/>
      <c r="G39" s="12"/>
      <c r="H39" s="60"/>
      <c r="I39" s="59"/>
      <c r="J39" s="2"/>
      <c r="K39" s="93"/>
      <c r="L39" s="95" t="s">
        <v>94</v>
      </c>
      <c r="M39" s="11"/>
      <c r="N39" s="12"/>
      <c r="O39" s="4"/>
      <c r="P39" s="59"/>
      <c r="Q39" s="2"/>
      <c r="R39" s="93"/>
      <c r="S39" s="95" t="s">
        <v>94</v>
      </c>
      <c r="T39" s="11"/>
      <c r="U39" s="12"/>
      <c r="V39" s="4"/>
      <c r="W39" s="59"/>
      <c r="X39" s="2"/>
      <c r="Y39" s="93"/>
      <c r="Z39" s="95" t="s">
        <v>94</v>
      </c>
      <c r="AA39" s="11"/>
      <c r="AB39" s="12"/>
      <c r="AC39" s="4"/>
      <c r="AD39" s="59"/>
      <c r="AE39" s="2"/>
      <c r="AF39" s="93"/>
      <c r="AG39" s="95" t="s">
        <v>94</v>
      </c>
      <c r="AH39" s="11"/>
      <c r="AI39" s="12"/>
      <c r="AJ39" s="4"/>
      <c r="AK39" s="59"/>
      <c r="AL39" s="2"/>
      <c r="AM39" s="93"/>
      <c r="AN39" s="95" t="s">
        <v>94</v>
      </c>
      <c r="AO39" s="11"/>
      <c r="AP39" s="12"/>
      <c r="AQ39" s="4"/>
      <c r="AR39" s="59"/>
      <c r="AS39" s="2"/>
      <c r="AT39" s="93"/>
      <c r="AU39" s="95" t="s">
        <v>94</v>
      </c>
      <c r="AV39" s="11"/>
      <c r="AW39" s="12"/>
      <c r="AX39" s="4"/>
      <c r="AY39" s="59"/>
      <c r="AZ39" s="2"/>
      <c r="BA39" s="93"/>
      <c r="BB39" s="95" t="s">
        <v>94</v>
      </c>
      <c r="BC39" s="11"/>
      <c r="BD39" s="12"/>
      <c r="BE39" s="4"/>
      <c r="BF39" s="59"/>
      <c r="BG39" s="2"/>
      <c r="BH39" s="93"/>
      <c r="BI39" s="95" t="s">
        <v>94</v>
      </c>
      <c r="BJ39" s="11"/>
      <c r="BK39" s="12"/>
      <c r="BL39" s="4"/>
      <c r="BM39" s="59"/>
      <c r="BN39" s="2"/>
      <c r="BO39" s="93"/>
      <c r="BP39" s="95" t="s">
        <v>94</v>
      </c>
      <c r="BQ39" s="11"/>
      <c r="BR39" s="12"/>
      <c r="BS39" s="4"/>
      <c r="BT39" s="59"/>
      <c r="BU39" s="2"/>
      <c r="BV39" s="57"/>
      <c r="BW39" s="99" t="s">
        <v>94</v>
      </c>
    </row>
    <row r="40" spans="1:75" ht="36.950000000000003" customHeight="1">
      <c r="A40" s="4">
        <v>36</v>
      </c>
      <c r="B40" s="16"/>
      <c r="C40" s="2"/>
      <c r="D40" s="26"/>
      <c r="E40" s="15"/>
      <c r="F40" s="11"/>
      <c r="G40" s="12"/>
      <c r="H40" s="60"/>
      <c r="I40" s="59"/>
      <c r="J40" s="2"/>
      <c r="K40" s="93"/>
      <c r="L40" s="95" t="s">
        <v>94</v>
      </c>
      <c r="M40" s="11"/>
      <c r="N40" s="12"/>
      <c r="O40" s="4"/>
      <c r="P40" s="59"/>
      <c r="Q40" s="2"/>
      <c r="R40" s="93"/>
      <c r="S40" s="95" t="s">
        <v>94</v>
      </c>
      <c r="T40" s="11"/>
      <c r="U40" s="12"/>
      <c r="V40" s="4"/>
      <c r="W40" s="59"/>
      <c r="X40" s="2"/>
      <c r="Y40" s="93"/>
      <c r="Z40" s="95" t="s">
        <v>94</v>
      </c>
      <c r="AA40" s="11"/>
      <c r="AB40" s="12"/>
      <c r="AC40" s="4"/>
      <c r="AD40" s="59"/>
      <c r="AE40" s="2"/>
      <c r="AF40" s="93"/>
      <c r="AG40" s="95" t="s">
        <v>94</v>
      </c>
      <c r="AH40" s="11"/>
      <c r="AI40" s="12"/>
      <c r="AJ40" s="4"/>
      <c r="AK40" s="59"/>
      <c r="AL40" s="2"/>
      <c r="AM40" s="93"/>
      <c r="AN40" s="95" t="s">
        <v>94</v>
      </c>
      <c r="AO40" s="11"/>
      <c r="AP40" s="12"/>
      <c r="AQ40" s="4"/>
      <c r="AR40" s="59"/>
      <c r="AS40" s="2"/>
      <c r="AT40" s="93"/>
      <c r="AU40" s="95" t="s">
        <v>94</v>
      </c>
      <c r="AV40" s="11"/>
      <c r="AW40" s="12"/>
      <c r="AX40" s="4"/>
      <c r="AY40" s="59"/>
      <c r="AZ40" s="2"/>
      <c r="BA40" s="93"/>
      <c r="BB40" s="95" t="s">
        <v>94</v>
      </c>
      <c r="BC40" s="11"/>
      <c r="BD40" s="12"/>
      <c r="BE40" s="4"/>
      <c r="BF40" s="59"/>
      <c r="BG40" s="2"/>
      <c r="BH40" s="93"/>
      <c r="BI40" s="95" t="s">
        <v>94</v>
      </c>
      <c r="BJ40" s="11"/>
      <c r="BK40" s="12"/>
      <c r="BL40" s="4"/>
      <c r="BM40" s="59"/>
      <c r="BN40" s="2"/>
      <c r="BO40" s="93"/>
      <c r="BP40" s="95" t="s">
        <v>94</v>
      </c>
      <c r="BQ40" s="11"/>
      <c r="BR40" s="12"/>
      <c r="BS40" s="4"/>
      <c r="BT40" s="59"/>
      <c r="BU40" s="2"/>
      <c r="BV40" s="57"/>
      <c r="BW40" s="99" t="s">
        <v>94</v>
      </c>
    </row>
    <row r="41" spans="1:75" ht="36.950000000000003" customHeight="1">
      <c r="A41" s="4">
        <v>37</v>
      </c>
      <c r="B41" s="16"/>
      <c r="C41" s="2"/>
      <c r="D41" s="26"/>
      <c r="E41" s="15"/>
      <c r="F41" s="11"/>
      <c r="G41" s="12"/>
      <c r="H41" s="60"/>
      <c r="I41" s="59"/>
      <c r="J41" s="2"/>
      <c r="K41" s="93"/>
      <c r="L41" s="95" t="s">
        <v>94</v>
      </c>
      <c r="M41" s="11"/>
      <c r="N41" s="12"/>
      <c r="O41" s="4"/>
      <c r="P41" s="59"/>
      <c r="Q41" s="2"/>
      <c r="R41" s="93"/>
      <c r="S41" s="95" t="s">
        <v>94</v>
      </c>
      <c r="T41" s="11"/>
      <c r="U41" s="12"/>
      <c r="V41" s="4"/>
      <c r="W41" s="59"/>
      <c r="X41" s="2"/>
      <c r="Y41" s="93"/>
      <c r="Z41" s="95" t="s">
        <v>94</v>
      </c>
      <c r="AA41" s="11"/>
      <c r="AB41" s="12"/>
      <c r="AC41" s="4"/>
      <c r="AD41" s="59"/>
      <c r="AE41" s="2"/>
      <c r="AF41" s="93"/>
      <c r="AG41" s="95" t="s">
        <v>94</v>
      </c>
      <c r="AH41" s="11"/>
      <c r="AI41" s="12"/>
      <c r="AJ41" s="4"/>
      <c r="AK41" s="59"/>
      <c r="AL41" s="2"/>
      <c r="AM41" s="93"/>
      <c r="AN41" s="95" t="s">
        <v>94</v>
      </c>
      <c r="AO41" s="11"/>
      <c r="AP41" s="12"/>
      <c r="AQ41" s="4"/>
      <c r="AR41" s="59"/>
      <c r="AS41" s="2"/>
      <c r="AT41" s="93"/>
      <c r="AU41" s="95" t="s">
        <v>94</v>
      </c>
      <c r="AV41" s="11"/>
      <c r="AW41" s="12"/>
      <c r="AX41" s="4"/>
      <c r="AY41" s="59"/>
      <c r="AZ41" s="2"/>
      <c r="BA41" s="93"/>
      <c r="BB41" s="95" t="s">
        <v>94</v>
      </c>
      <c r="BC41" s="11"/>
      <c r="BD41" s="12"/>
      <c r="BE41" s="4"/>
      <c r="BF41" s="59"/>
      <c r="BG41" s="2"/>
      <c r="BH41" s="93"/>
      <c r="BI41" s="95" t="s">
        <v>94</v>
      </c>
      <c r="BJ41" s="11"/>
      <c r="BK41" s="12"/>
      <c r="BL41" s="4"/>
      <c r="BM41" s="59"/>
      <c r="BN41" s="2"/>
      <c r="BO41" s="93"/>
      <c r="BP41" s="95" t="s">
        <v>94</v>
      </c>
      <c r="BQ41" s="11"/>
      <c r="BR41" s="12"/>
      <c r="BS41" s="4"/>
      <c r="BT41" s="59"/>
      <c r="BU41" s="2"/>
      <c r="BV41" s="57"/>
      <c r="BW41" s="99" t="s">
        <v>94</v>
      </c>
    </row>
    <row r="42" spans="1:75" ht="36.950000000000003" customHeight="1">
      <c r="A42" s="4">
        <v>38</v>
      </c>
      <c r="B42" s="16"/>
      <c r="C42" s="2"/>
      <c r="D42" s="26"/>
      <c r="E42" s="15"/>
      <c r="F42" s="11"/>
      <c r="G42" s="12"/>
      <c r="H42" s="60"/>
      <c r="I42" s="59"/>
      <c r="J42" s="2"/>
      <c r="K42" s="93"/>
      <c r="L42" s="95" t="s">
        <v>94</v>
      </c>
      <c r="M42" s="11"/>
      <c r="N42" s="12"/>
      <c r="O42" s="4"/>
      <c r="P42" s="59"/>
      <c r="Q42" s="2"/>
      <c r="R42" s="93"/>
      <c r="S42" s="95" t="s">
        <v>94</v>
      </c>
      <c r="T42" s="11"/>
      <c r="U42" s="12"/>
      <c r="V42" s="4"/>
      <c r="W42" s="59"/>
      <c r="X42" s="2"/>
      <c r="Y42" s="93"/>
      <c r="Z42" s="95" t="s">
        <v>94</v>
      </c>
      <c r="AA42" s="11"/>
      <c r="AB42" s="12"/>
      <c r="AC42" s="4"/>
      <c r="AD42" s="59"/>
      <c r="AE42" s="2"/>
      <c r="AF42" s="93"/>
      <c r="AG42" s="95" t="s">
        <v>94</v>
      </c>
      <c r="AH42" s="11"/>
      <c r="AI42" s="12"/>
      <c r="AJ42" s="4"/>
      <c r="AK42" s="59"/>
      <c r="AL42" s="2"/>
      <c r="AM42" s="93"/>
      <c r="AN42" s="95" t="s">
        <v>94</v>
      </c>
      <c r="AO42" s="11"/>
      <c r="AP42" s="12"/>
      <c r="AQ42" s="4"/>
      <c r="AR42" s="59"/>
      <c r="AS42" s="2"/>
      <c r="AT42" s="93"/>
      <c r="AU42" s="95" t="s">
        <v>94</v>
      </c>
      <c r="AV42" s="11"/>
      <c r="AW42" s="12"/>
      <c r="AX42" s="4"/>
      <c r="AY42" s="59"/>
      <c r="AZ42" s="2"/>
      <c r="BA42" s="93"/>
      <c r="BB42" s="95" t="s">
        <v>94</v>
      </c>
      <c r="BC42" s="11"/>
      <c r="BD42" s="12"/>
      <c r="BE42" s="4"/>
      <c r="BF42" s="59"/>
      <c r="BG42" s="2"/>
      <c r="BH42" s="93"/>
      <c r="BI42" s="95" t="s">
        <v>94</v>
      </c>
      <c r="BJ42" s="11"/>
      <c r="BK42" s="12"/>
      <c r="BL42" s="4"/>
      <c r="BM42" s="59"/>
      <c r="BN42" s="2"/>
      <c r="BO42" s="93"/>
      <c r="BP42" s="95" t="s">
        <v>94</v>
      </c>
      <c r="BQ42" s="11"/>
      <c r="BR42" s="12"/>
      <c r="BS42" s="4"/>
      <c r="BT42" s="59"/>
      <c r="BU42" s="2"/>
      <c r="BV42" s="57"/>
      <c r="BW42" s="99" t="s">
        <v>94</v>
      </c>
    </row>
    <row r="43" spans="1:75" ht="36.950000000000003" customHeight="1">
      <c r="A43" s="4">
        <v>39</v>
      </c>
      <c r="B43" s="16"/>
      <c r="C43" s="2"/>
      <c r="D43" s="26"/>
      <c r="E43" s="15"/>
      <c r="F43" s="11"/>
      <c r="G43" s="12"/>
      <c r="H43" s="60"/>
      <c r="I43" s="59"/>
      <c r="J43" s="2"/>
      <c r="K43" s="93"/>
      <c r="L43" s="95" t="s">
        <v>94</v>
      </c>
      <c r="M43" s="11"/>
      <c r="N43" s="12"/>
      <c r="O43" s="4"/>
      <c r="P43" s="59"/>
      <c r="Q43" s="2"/>
      <c r="R43" s="93"/>
      <c r="S43" s="95" t="s">
        <v>94</v>
      </c>
      <c r="T43" s="11"/>
      <c r="U43" s="12"/>
      <c r="V43" s="4"/>
      <c r="W43" s="59"/>
      <c r="X43" s="2"/>
      <c r="Y43" s="93"/>
      <c r="Z43" s="95" t="s">
        <v>94</v>
      </c>
      <c r="AA43" s="11"/>
      <c r="AB43" s="12"/>
      <c r="AC43" s="4"/>
      <c r="AD43" s="59"/>
      <c r="AE43" s="2"/>
      <c r="AF43" s="93"/>
      <c r="AG43" s="95" t="s">
        <v>94</v>
      </c>
      <c r="AH43" s="11"/>
      <c r="AI43" s="12"/>
      <c r="AJ43" s="4"/>
      <c r="AK43" s="59"/>
      <c r="AL43" s="2"/>
      <c r="AM43" s="93"/>
      <c r="AN43" s="95" t="s">
        <v>94</v>
      </c>
      <c r="AO43" s="11"/>
      <c r="AP43" s="12"/>
      <c r="AQ43" s="4"/>
      <c r="AR43" s="59"/>
      <c r="AS43" s="2"/>
      <c r="AT43" s="93"/>
      <c r="AU43" s="95" t="s">
        <v>94</v>
      </c>
      <c r="AV43" s="11"/>
      <c r="AW43" s="12"/>
      <c r="AX43" s="4"/>
      <c r="AY43" s="59"/>
      <c r="AZ43" s="2"/>
      <c r="BA43" s="93"/>
      <c r="BB43" s="95" t="s">
        <v>94</v>
      </c>
      <c r="BC43" s="11"/>
      <c r="BD43" s="12"/>
      <c r="BE43" s="4"/>
      <c r="BF43" s="59"/>
      <c r="BG43" s="2"/>
      <c r="BH43" s="93"/>
      <c r="BI43" s="95" t="s">
        <v>94</v>
      </c>
      <c r="BJ43" s="11"/>
      <c r="BK43" s="12"/>
      <c r="BL43" s="4"/>
      <c r="BM43" s="59"/>
      <c r="BN43" s="2"/>
      <c r="BO43" s="93"/>
      <c r="BP43" s="95" t="s">
        <v>94</v>
      </c>
      <c r="BQ43" s="11"/>
      <c r="BR43" s="12"/>
      <c r="BS43" s="4"/>
      <c r="BT43" s="59"/>
      <c r="BU43" s="2"/>
      <c r="BV43" s="57"/>
      <c r="BW43" s="99" t="s">
        <v>94</v>
      </c>
    </row>
    <row r="44" spans="1:75" ht="36.950000000000003" customHeight="1">
      <c r="A44" s="4">
        <v>40</v>
      </c>
      <c r="B44" s="16"/>
      <c r="C44" s="2"/>
      <c r="D44" s="26"/>
      <c r="E44" s="15"/>
      <c r="F44" s="11"/>
      <c r="G44" s="12"/>
      <c r="H44" s="60"/>
      <c r="I44" s="59"/>
      <c r="J44" s="2"/>
      <c r="K44" s="93"/>
      <c r="L44" s="95" t="s">
        <v>94</v>
      </c>
      <c r="M44" s="11"/>
      <c r="N44" s="12"/>
      <c r="O44" s="4"/>
      <c r="P44" s="59"/>
      <c r="Q44" s="2"/>
      <c r="R44" s="93"/>
      <c r="S44" s="95" t="s">
        <v>94</v>
      </c>
      <c r="T44" s="11"/>
      <c r="U44" s="12"/>
      <c r="V44" s="4"/>
      <c r="W44" s="59"/>
      <c r="X44" s="2"/>
      <c r="Y44" s="93"/>
      <c r="Z44" s="95" t="s">
        <v>94</v>
      </c>
      <c r="AA44" s="11"/>
      <c r="AB44" s="12"/>
      <c r="AC44" s="4"/>
      <c r="AD44" s="59"/>
      <c r="AE44" s="2"/>
      <c r="AF44" s="93"/>
      <c r="AG44" s="95" t="s">
        <v>94</v>
      </c>
      <c r="AH44" s="11"/>
      <c r="AI44" s="12"/>
      <c r="AJ44" s="4"/>
      <c r="AK44" s="59"/>
      <c r="AL44" s="2"/>
      <c r="AM44" s="93"/>
      <c r="AN44" s="95" t="s">
        <v>94</v>
      </c>
      <c r="AO44" s="11"/>
      <c r="AP44" s="12"/>
      <c r="AQ44" s="4"/>
      <c r="AR44" s="59"/>
      <c r="AS44" s="2"/>
      <c r="AT44" s="93"/>
      <c r="AU44" s="95" t="s">
        <v>94</v>
      </c>
      <c r="AV44" s="11"/>
      <c r="AW44" s="12"/>
      <c r="AX44" s="4"/>
      <c r="AY44" s="59"/>
      <c r="AZ44" s="2"/>
      <c r="BA44" s="93"/>
      <c r="BB44" s="95" t="s">
        <v>94</v>
      </c>
      <c r="BC44" s="11"/>
      <c r="BD44" s="12"/>
      <c r="BE44" s="4"/>
      <c r="BF44" s="59"/>
      <c r="BG44" s="2"/>
      <c r="BH44" s="93"/>
      <c r="BI44" s="95" t="s">
        <v>94</v>
      </c>
      <c r="BJ44" s="11"/>
      <c r="BK44" s="12"/>
      <c r="BL44" s="4"/>
      <c r="BM44" s="59"/>
      <c r="BN44" s="2"/>
      <c r="BO44" s="93"/>
      <c r="BP44" s="95" t="s">
        <v>94</v>
      </c>
      <c r="BQ44" s="11"/>
      <c r="BR44" s="12"/>
      <c r="BS44" s="4"/>
      <c r="BT44" s="59"/>
      <c r="BU44" s="2"/>
      <c r="BV44" s="57"/>
      <c r="BW44" s="99" t="s">
        <v>94</v>
      </c>
    </row>
    <row r="45" spans="1:75" ht="36.950000000000003" customHeight="1">
      <c r="A45" s="4">
        <v>41</v>
      </c>
      <c r="B45" s="16"/>
      <c r="C45" s="2"/>
      <c r="D45" s="26"/>
      <c r="E45" s="15"/>
      <c r="F45" s="11"/>
      <c r="G45" s="12"/>
      <c r="H45" s="60"/>
      <c r="I45" s="59"/>
      <c r="J45" s="2"/>
      <c r="K45" s="93"/>
      <c r="L45" s="95" t="s">
        <v>94</v>
      </c>
      <c r="M45" s="11"/>
      <c r="N45" s="12"/>
      <c r="O45" s="4"/>
      <c r="P45" s="59"/>
      <c r="Q45" s="2"/>
      <c r="R45" s="93"/>
      <c r="S45" s="95" t="s">
        <v>94</v>
      </c>
      <c r="T45" s="11"/>
      <c r="U45" s="12"/>
      <c r="V45" s="4"/>
      <c r="W45" s="59"/>
      <c r="X45" s="2"/>
      <c r="Y45" s="93"/>
      <c r="Z45" s="95" t="s">
        <v>94</v>
      </c>
      <c r="AA45" s="11"/>
      <c r="AB45" s="12"/>
      <c r="AC45" s="4"/>
      <c r="AD45" s="59"/>
      <c r="AE45" s="2"/>
      <c r="AF45" s="93"/>
      <c r="AG45" s="95" t="s">
        <v>94</v>
      </c>
      <c r="AH45" s="11"/>
      <c r="AI45" s="12"/>
      <c r="AJ45" s="4"/>
      <c r="AK45" s="59"/>
      <c r="AL45" s="2"/>
      <c r="AM45" s="93"/>
      <c r="AN45" s="95" t="s">
        <v>94</v>
      </c>
      <c r="AO45" s="11"/>
      <c r="AP45" s="12"/>
      <c r="AQ45" s="4"/>
      <c r="AR45" s="59"/>
      <c r="AS45" s="2"/>
      <c r="AT45" s="93"/>
      <c r="AU45" s="95" t="s">
        <v>94</v>
      </c>
      <c r="AV45" s="11"/>
      <c r="AW45" s="12"/>
      <c r="AX45" s="4"/>
      <c r="AY45" s="59"/>
      <c r="AZ45" s="2"/>
      <c r="BA45" s="93"/>
      <c r="BB45" s="95" t="s">
        <v>94</v>
      </c>
      <c r="BC45" s="11"/>
      <c r="BD45" s="12"/>
      <c r="BE45" s="4"/>
      <c r="BF45" s="59"/>
      <c r="BG45" s="2"/>
      <c r="BH45" s="93"/>
      <c r="BI45" s="95" t="s">
        <v>94</v>
      </c>
      <c r="BJ45" s="11"/>
      <c r="BK45" s="12"/>
      <c r="BL45" s="4"/>
      <c r="BM45" s="59"/>
      <c r="BN45" s="2"/>
      <c r="BO45" s="93"/>
      <c r="BP45" s="95" t="s">
        <v>94</v>
      </c>
      <c r="BQ45" s="11"/>
      <c r="BR45" s="12"/>
      <c r="BS45" s="4"/>
      <c r="BT45" s="59"/>
      <c r="BU45" s="2"/>
      <c r="BV45" s="57"/>
      <c r="BW45" s="99" t="s">
        <v>94</v>
      </c>
    </row>
    <row r="46" spans="1:75" ht="36.950000000000003" customHeight="1">
      <c r="A46" s="4">
        <v>42</v>
      </c>
      <c r="B46" s="16"/>
      <c r="C46" s="2"/>
      <c r="D46" s="26"/>
      <c r="E46" s="15"/>
      <c r="F46" s="11"/>
      <c r="G46" s="12"/>
      <c r="H46" s="60"/>
      <c r="I46" s="59"/>
      <c r="J46" s="2"/>
      <c r="K46" s="93"/>
      <c r="L46" s="95" t="s">
        <v>94</v>
      </c>
      <c r="M46" s="11"/>
      <c r="N46" s="12"/>
      <c r="O46" s="4"/>
      <c r="P46" s="59"/>
      <c r="Q46" s="2"/>
      <c r="R46" s="93"/>
      <c r="S46" s="95" t="s">
        <v>94</v>
      </c>
      <c r="T46" s="11"/>
      <c r="U46" s="12"/>
      <c r="V46" s="4"/>
      <c r="W46" s="59"/>
      <c r="X46" s="2"/>
      <c r="Y46" s="93"/>
      <c r="Z46" s="95" t="s">
        <v>94</v>
      </c>
      <c r="AA46" s="11"/>
      <c r="AB46" s="12"/>
      <c r="AC46" s="4"/>
      <c r="AD46" s="59"/>
      <c r="AE46" s="2"/>
      <c r="AF46" s="93"/>
      <c r="AG46" s="95" t="s">
        <v>94</v>
      </c>
      <c r="AH46" s="11"/>
      <c r="AI46" s="12"/>
      <c r="AJ46" s="4"/>
      <c r="AK46" s="59"/>
      <c r="AL46" s="2"/>
      <c r="AM46" s="93"/>
      <c r="AN46" s="95" t="s">
        <v>94</v>
      </c>
      <c r="AO46" s="11"/>
      <c r="AP46" s="12"/>
      <c r="AQ46" s="4"/>
      <c r="AR46" s="59"/>
      <c r="AS46" s="2"/>
      <c r="AT46" s="93"/>
      <c r="AU46" s="95" t="s">
        <v>94</v>
      </c>
      <c r="AV46" s="11"/>
      <c r="AW46" s="12"/>
      <c r="AX46" s="4"/>
      <c r="AY46" s="59"/>
      <c r="AZ46" s="2"/>
      <c r="BA46" s="93"/>
      <c r="BB46" s="95" t="s">
        <v>94</v>
      </c>
      <c r="BC46" s="11"/>
      <c r="BD46" s="12"/>
      <c r="BE46" s="4"/>
      <c r="BF46" s="59"/>
      <c r="BG46" s="2"/>
      <c r="BH46" s="93"/>
      <c r="BI46" s="95" t="s">
        <v>94</v>
      </c>
      <c r="BJ46" s="11"/>
      <c r="BK46" s="12"/>
      <c r="BL46" s="4"/>
      <c r="BM46" s="59"/>
      <c r="BN46" s="2"/>
      <c r="BO46" s="93"/>
      <c r="BP46" s="95" t="s">
        <v>94</v>
      </c>
      <c r="BQ46" s="11"/>
      <c r="BR46" s="12"/>
      <c r="BS46" s="4"/>
      <c r="BT46" s="59"/>
      <c r="BU46" s="2"/>
      <c r="BV46" s="57"/>
      <c r="BW46" s="99" t="s">
        <v>94</v>
      </c>
    </row>
    <row r="47" spans="1:75" ht="36.950000000000003" customHeight="1">
      <c r="A47" s="4">
        <v>43</v>
      </c>
      <c r="B47" s="16"/>
      <c r="C47" s="2"/>
      <c r="D47" s="26"/>
      <c r="E47" s="15"/>
      <c r="F47" s="11"/>
      <c r="G47" s="12"/>
      <c r="H47" s="60"/>
      <c r="I47" s="59"/>
      <c r="J47" s="2"/>
      <c r="K47" s="93"/>
      <c r="L47" s="95" t="s">
        <v>94</v>
      </c>
      <c r="M47" s="11"/>
      <c r="N47" s="12"/>
      <c r="O47" s="4"/>
      <c r="P47" s="59"/>
      <c r="Q47" s="2"/>
      <c r="R47" s="93"/>
      <c r="S47" s="95" t="s">
        <v>94</v>
      </c>
      <c r="T47" s="11"/>
      <c r="U47" s="12"/>
      <c r="V47" s="4"/>
      <c r="W47" s="59"/>
      <c r="X47" s="2"/>
      <c r="Y47" s="93"/>
      <c r="Z47" s="95" t="s">
        <v>94</v>
      </c>
      <c r="AA47" s="11"/>
      <c r="AB47" s="12"/>
      <c r="AC47" s="4"/>
      <c r="AD47" s="59"/>
      <c r="AE47" s="2"/>
      <c r="AF47" s="93"/>
      <c r="AG47" s="95" t="s">
        <v>94</v>
      </c>
      <c r="AH47" s="11"/>
      <c r="AI47" s="12"/>
      <c r="AJ47" s="4"/>
      <c r="AK47" s="59"/>
      <c r="AL47" s="2"/>
      <c r="AM47" s="93"/>
      <c r="AN47" s="95" t="s">
        <v>94</v>
      </c>
      <c r="AO47" s="11"/>
      <c r="AP47" s="12"/>
      <c r="AQ47" s="4"/>
      <c r="AR47" s="59"/>
      <c r="AS47" s="2"/>
      <c r="AT47" s="93"/>
      <c r="AU47" s="95" t="s">
        <v>94</v>
      </c>
      <c r="AV47" s="11"/>
      <c r="AW47" s="12"/>
      <c r="AX47" s="4"/>
      <c r="AY47" s="59"/>
      <c r="AZ47" s="2"/>
      <c r="BA47" s="93"/>
      <c r="BB47" s="95" t="s">
        <v>94</v>
      </c>
      <c r="BC47" s="11"/>
      <c r="BD47" s="12"/>
      <c r="BE47" s="4"/>
      <c r="BF47" s="59"/>
      <c r="BG47" s="2"/>
      <c r="BH47" s="93"/>
      <c r="BI47" s="95" t="s">
        <v>94</v>
      </c>
      <c r="BJ47" s="11"/>
      <c r="BK47" s="12"/>
      <c r="BL47" s="4"/>
      <c r="BM47" s="59"/>
      <c r="BN47" s="2"/>
      <c r="BO47" s="93"/>
      <c r="BP47" s="95" t="s">
        <v>94</v>
      </c>
      <c r="BQ47" s="11"/>
      <c r="BR47" s="12"/>
      <c r="BS47" s="4"/>
      <c r="BT47" s="59"/>
      <c r="BU47" s="2"/>
      <c r="BV47" s="57"/>
      <c r="BW47" s="99" t="s">
        <v>94</v>
      </c>
    </row>
    <row r="48" spans="1:75" ht="36.950000000000003" customHeight="1">
      <c r="A48" s="4">
        <v>44</v>
      </c>
      <c r="B48" s="16"/>
      <c r="C48" s="2"/>
      <c r="D48" s="26"/>
      <c r="E48" s="15"/>
      <c r="F48" s="11"/>
      <c r="G48" s="12"/>
      <c r="H48" s="60"/>
      <c r="I48" s="59"/>
      <c r="J48" s="2"/>
      <c r="K48" s="93"/>
      <c r="L48" s="95" t="s">
        <v>94</v>
      </c>
      <c r="M48" s="11"/>
      <c r="N48" s="12"/>
      <c r="O48" s="4"/>
      <c r="P48" s="59"/>
      <c r="Q48" s="2"/>
      <c r="R48" s="93"/>
      <c r="S48" s="95" t="s">
        <v>94</v>
      </c>
      <c r="T48" s="11"/>
      <c r="U48" s="12"/>
      <c r="V48" s="4"/>
      <c r="W48" s="59"/>
      <c r="X48" s="2"/>
      <c r="Y48" s="93"/>
      <c r="Z48" s="95" t="s">
        <v>94</v>
      </c>
      <c r="AA48" s="11"/>
      <c r="AB48" s="12"/>
      <c r="AC48" s="4"/>
      <c r="AD48" s="59"/>
      <c r="AE48" s="2"/>
      <c r="AF48" s="93"/>
      <c r="AG48" s="95" t="s">
        <v>94</v>
      </c>
      <c r="AH48" s="11"/>
      <c r="AI48" s="12"/>
      <c r="AJ48" s="4"/>
      <c r="AK48" s="59"/>
      <c r="AL48" s="2"/>
      <c r="AM48" s="93"/>
      <c r="AN48" s="95" t="s">
        <v>94</v>
      </c>
      <c r="AO48" s="11"/>
      <c r="AP48" s="12"/>
      <c r="AQ48" s="4"/>
      <c r="AR48" s="59"/>
      <c r="AS48" s="2"/>
      <c r="AT48" s="93"/>
      <c r="AU48" s="95" t="s">
        <v>94</v>
      </c>
      <c r="AV48" s="11"/>
      <c r="AW48" s="12"/>
      <c r="AX48" s="4"/>
      <c r="AY48" s="59"/>
      <c r="AZ48" s="2"/>
      <c r="BA48" s="93"/>
      <c r="BB48" s="95" t="s">
        <v>94</v>
      </c>
      <c r="BC48" s="11"/>
      <c r="BD48" s="12"/>
      <c r="BE48" s="4"/>
      <c r="BF48" s="59"/>
      <c r="BG48" s="2"/>
      <c r="BH48" s="93"/>
      <c r="BI48" s="95" t="s">
        <v>94</v>
      </c>
      <c r="BJ48" s="11"/>
      <c r="BK48" s="12"/>
      <c r="BL48" s="4"/>
      <c r="BM48" s="59"/>
      <c r="BN48" s="2"/>
      <c r="BO48" s="93"/>
      <c r="BP48" s="95" t="s">
        <v>94</v>
      </c>
      <c r="BQ48" s="11"/>
      <c r="BR48" s="12"/>
      <c r="BS48" s="4"/>
      <c r="BT48" s="59"/>
      <c r="BU48" s="2"/>
      <c r="BV48" s="57"/>
      <c r="BW48" s="99" t="s">
        <v>94</v>
      </c>
    </row>
    <row r="49" spans="1:75" ht="36.950000000000003" customHeight="1">
      <c r="A49" s="4">
        <v>45</v>
      </c>
      <c r="B49" s="16"/>
      <c r="C49" s="2"/>
      <c r="D49" s="26"/>
      <c r="E49" s="15"/>
      <c r="F49" s="11"/>
      <c r="G49" s="12"/>
      <c r="H49" s="60"/>
      <c r="I49" s="59"/>
      <c r="J49" s="2"/>
      <c r="K49" s="93"/>
      <c r="L49" s="95" t="s">
        <v>94</v>
      </c>
      <c r="M49" s="11"/>
      <c r="N49" s="12"/>
      <c r="O49" s="4"/>
      <c r="P49" s="59"/>
      <c r="Q49" s="2"/>
      <c r="R49" s="93"/>
      <c r="S49" s="95" t="s">
        <v>94</v>
      </c>
      <c r="T49" s="11"/>
      <c r="U49" s="12"/>
      <c r="V49" s="4"/>
      <c r="W49" s="59"/>
      <c r="X49" s="2"/>
      <c r="Y49" s="93"/>
      <c r="Z49" s="95" t="s">
        <v>94</v>
      </c>
      <c r="AA49" s="11"/>
      <c r="AB49" s="12"/>
      <c r="AC49" s="4"/>
      <c r="AD49" s="59"/>
      <c r="AE49" s="2"/>
      <c r="AF49" s="93"/>
      <c r="AG49" s="95" t="s">
        <v>94</v>
      </c>
      <c r="AH49" s="11"/>
      <c r="AI49" s="12"/>
      <c r="AJ49" s="4"/>
      <c r="AK49" s="59"/>
      <c r="AL49" s="2"/>
      <c r="AM49" s="93"/>
      <c r="AN49" s="95" t="s">
        <v>94</v>
      </c>
      <c r="AO49" s="11"/>
      <c r="AP49" s="12"/>
      <c r="AQ49" s="4"/>
      <c r="AR49" s="59"/>
      <c r="AS49" s="2"/>
      <c r="AT49" s="93"/>
      <c r="AU49" s="95" t="s">
        <v>94</v>
      </c>
      <c r="AV49" s="11"/>
      <c r="AW49" s="12"/>
      <c r="AX49" s="4"/>
      <c r="AY49" s="59"/>
      <c r="AZ49" s="2"/>
      <c r="BA49" s="93"/>
      <c r="BB49" s="95" t="s">
        <v>94</v>
      </c>
      <c r="BC49" s="11"/>
      <c r="BD49" s="12"/>
      <c r="BE49" s="4"/>
      <c r="BF49" s="59"/>
      <c r="BG49" s="2"/>
      <c r="BH49" s="93"/>
      <c r="BI49" s="95" t="s">
        <v>94</v>
      </c>
      <c r="BJ49" s="11"/>
      <c r="BK49" s="12"/>
      <c r="BL49" s="4"/>
      <c r="BM49" s="59"/>
      <c r="BN49" s="2"/>
      <c r="BO49" s="93"/>
      <c r="BP49" s="95" t="s">
        <v>94</v>
      </c>
      <c r="BQ49" s="11"/>
      <c r="BR49" s="12"/>
      <c r="BS49" s="4"/>
      <c r="BT49" s="59"/>
      <c r="BU49" s="2"/>
      <c r="BV49" s="57"/>
      <c r="BW49" s="99" t="s">
        <v>94</v>
      </c>
    </row>
    <row r="50" spans="1:75" ht="36.950000000000003" customHeight="1">
      <c r="A50" s="4">
        <v>46</v>
      </c>
      <c r="B50" s="16"/>
      <c r="C50" s="2"/>
      <c r="D50" s="26"/>
      <c r="E50" s="15"/>
      <c r="F50" s="11"/>
      <c r="G50" s="12"/>
      <c r="H50" s="60"/>
      <c r="I50" s="59"/>
      <c r="J50" s="2"/>
      <c r="K50" s="93"/>
      <c r="L50" s="95" t="s">
        <v>94</v>
      </c>
      <c r="M50" s="11"/>
      <c r="N50" s="12"/>
      <c r="O50" s="4"/>
      <c r="P50" s="59"/>
      <c r="Q50" s="2"/>
      <c r="R50" s="93"/>
      <c r="S50" s="95" t="s">
        <v>94</v>
      </c>
      <c r="T50" s="11"/>
      <c r="U50" s="12"/>
      <c r="V50" s="4"/>
      <c r="W50" s="59"/>
      <c r="X50" s="2"/>
      <c r="Y50" s="93"/>
      <c r="Z50" s="95" t="s">
        <v>94</v>
      </c>
      <c r="AA50" s="11"/>
      <c r="AB50" s="12"/>
      <c r="AC50" s="4"/>
      <c r="AD50" s="59"/>
      <c r="AE50" s="2"/>
      <c r="AF50" s="93"/>
      <c r="AG50" s="95" t="s">
        <v>94</v>
      </c>
      <c r="AH50" s="11"/>
      <c r="AI50" s="12"/>
      <c r="AJ50" s="4"/>
      <c r="AK50" s="59"/>
      <c r="AL50" s="2"/>
      <c r="AM50" s="93"/>
      <c r="AN50" s="95" t="s">
        <v>94</v>
      </c>
      <c r="AO50" s="11"/>
      <c r="AP50" s="12"/>
      <c r="AQ50" s="4"/>
      <c r="AR50" s="59"/>
      <c r="AS50" s="2"/>
      <c r="AT50" s="93"/>
      <c r="AU50" s="95" t="s">
        <v>94</v>
      </c>
      <c r="AV50" s="11"/>
      <c r="AW50" s="12"/>
      <c r="AX50" s="4"/>
      <c r="AY50" s="59"/>
      <c r="AZ50" s="2"/>
      <c r="BA50" s="93"/>
      <c r="BB50" s="95" t="s">
        <v>94</v>
      </c>
      <c r="BC50" s="11"/>
      <c r="BD50" s="12"/>
      <c r="BE50" s="4"/>
      <c r="BF50" s="59"/>
      <c r="BG50" s="2"/>
      <c r="BH50" s="93"/>
      <c r="BI50" s="95" t="s">
        <v>94</v>
      </c>
      <c r="BJ50" s="11"/>
      <c r="BK50" s="12"/>
      <c r="BL50" s="4"/>
      <c r="BM50" s="59"/>
      <c r="BN50" s="2"/>
      <c r="BO50" s="93"/>
      <c r="BP50" s="95" t="s">
        <v>94</v>
      </c>
      <c r="BQ50" s="11"/>
      <c r="BR50" s="12"/>
      <c r="BS50" s="4"/>
      <c r="BT50" s="59"/>
      <c r="BU50" s="2"/>
      <c r="BV50" s="57"/>
      <c r="BW50" s="99" t="s">
        <v>94</v>
      </c>
    </row>
    <row r="51" spans="1:75" ht="36.950000000000003" customHeight="1">
      <c r="A51" s="4">
        <v>47</v>
      </c>
      <c r="B51" s="16"/>
      <c r="C51" s="2"/>
      <c r="D51" s="26"/>
      <c r="E51" s="15"/>
      <c r="F51" s="11"/>
      <c r="G51" s="12"/>
      <c r="H51" s="60"/>
      <c r="I51" s="59"/>
      <c r="J51" s="2"/>
      <c r="K51" s="93"/>
      <c r="L51" s="95" t="s">
        <v>94</v>
      </c>
      <c r="M51" s="11"/>
      <c r="N51" s="12"/>
      <c r="O51" s="4"/>
      <c r="P51" s="59"/>
      <c r="Q51" s="2"/>
      <c r="R51" s="93"/>
      <c r="S51" s="95" t="s">
        <v>94</v>
      </c>
      <c r="T51" s="11"/>
      <c r="U51" s="12"/>
      <c r="V51" s="4"/>
      <c r="W51" s="59"/>
      <c r="X51" s="2"/>
      <c r="Y51" s="93"/>
      <c r="Z51" s="95" t="s">
        <v>94</v>
      </c>
      <c r="AA51" s="11"/>
      <c r="AB51" s="12"/>
      <c r="AC51" s="4"/>
      <c r="AD51" s="59"/>
      <c r="AE51" s="2"/>
      <c r="AF51" s="93"/>
      <c r="AG51" s="95" t="s">
        <v>94</v>
      </c>
      <c r="AH51" s="11"/>
      <c r="AI51" s="12"/>
      <c r="AJ51" s="4"/>
      <c r="AK51" s="59"/>
      <c r="AL51" s="2"/>
      <c r="AM51" s="93"/>
      <c r="AN51" s="95" t="s">
        <v>94</v>
      </c>
      <c r="AO51" s="11"/>
      <c r="AP51" s="12"/>
      <c r="AQ51" s="4"/>
      <c r="AR51" s="59"/>
      <c r="AS51" s="2"/>
      <c r="AT51" s="93"/>
      <c r="AU51" s="95" t="s">
        <v>94</v>
      </c>
      <c r="AV51" s="11"/>
      <c r="AW51" s="12"/>
      <c r="AX51" s="4"/>
      <c r="AY51" s="59"/>
      <c r="AZ51" s="2"/>
      <c r="BA51" s="93"/>
      <c r="BB51" s="95" t="s">
        <v>94</v>
      </c>
      <c r="BC51" s="11"/>
      <c r="BD51" s="12"/>
      <c r="BE51" s="4"/>
      <c r="BF51" s="59"/>
      <c r="BG51" s="2"/>
      <c r="BH51" s="93"/>
      <c r="BI51" s="95" t="s">
        <v>94</v>
      </c>
      <c r="BJ51" s="11"/>
      <c r="BK51" s="12"/>
      <c r="BL51" s="4"/>
      <c r="BM51" s="59"/>
      <c r="BN51" s="2"/>
      <c r="BO51" s="93"/>
      <c r="BP51" s="95" t="s">
        <v>94</v>
      </c>
      <c r="BQ51" s="11"/>
      <c r="BR51" s="12"/>
      <c r="BS51" s="4"/>
      <c r="BT51" s="59"/>
      <c r="BU51" s="2"/>
      <c r="BV51" s="57"/>
      <c r="BW51" s="99" t="s">
        <v>94</v>
      </c>
    </row>
    <row r="52" spans="1:75" s="6" customFormat="1" ht="36.950000000000003" customHeight="1">
      <c r="A52" s="4">
        <v>48</v>
      </c>
      <c r="B52" s="16"/>
      <c r="C52" s="2"/>
      <c r="D52" s="26"/>
      <c r="E52" s="15"/>
      <c r="F52" s="11"/>
      <c r="G52" s="12"/>
      <c r="H52" s="60"/>
      <c r="I52" s="59"/>
      <c r="J52" s="2"/>
      <c r="K52" s="93"/>
      <c r="L52" s="95" t="s">
        <v>94</v>
      </c>
      <c r="M52" s="11"/>
      <c r="N52" s="12"/>
      <c r="O52" s="4"/>
      <c r="P52" s="59"/>
      <c r="Q52" s="2"/>
      <c r="R52" s="93"/>
      <c r="S52" s="95" t="s">
        <v>94</v>
      </c>
      <c r="T52" s="11"/>
      <c r="U52" s="12"/>
      <c r="V52" s="4"/>
      <c r="W52" s="59"/>
      <c r="X52" s="2"/>
      <c r="Y52" s="93"/>
      <c r="Z52" s="95" t="s">
        <v>94</v>
      </c>
      <c r="AA52" s="11"/>
      <c r="AB52" s="12"/>
      <c r="AC52" s="4"/>
      <c r="AD52" s="59"/>
      <c r="AE52" s="2"/>
      <c r="AF52" s="93"/>
      <c r="AG52" s="95" t="s">
        <v>94</v>
      </c>
      <c r="AH52" s="11"/>
      <c r="AI52" s="12"/>
      <c r="AJ52" s="4"/>
      <c r="AK52" s="59"/>
      <c r="AL52" s="2"/>
      <c r="AM52" s="93"/>
      <c r="AN52" s="95" t="s">
        <v>94</v>
      </c>
      <c r="AO52" s="11"/>
      <c r="AP52" s="12"/>
      <c r="AQ52" s="4"/>
      <c r="AR52" s="59"/>
      <c r="AS52" s="2"/>
      <c r="AT52" s="93"/>
      <c r="AU52" s="95" t="s">
        <v>94</v>
      </c>
      <c r="AV52" s="11"/>
      <c r="AW52" s="12"/>
      <c r="AX52" s="4"/>
      <c r="AY52" s="59"/>
      <c r="AZ52" s="2"/>
      <c r="BA52" s="93"/>
      <c r="BB52" s="95" t="s">
        <v>94</v>
      </c>
      <c r="BC52" s="11"/>
      <c r="BD52" s="12"/>
      <c r="BE52" s="4"/>
      <c r="BF52" s="59"/>
      <c r="BG52" s="2"/>
      <c r="BH52" s="93"/>
      <c r="BI52" s="95" t="s">
        <v>94</v>
      </c>
      <c r="BJ52" s="11"/>
      <c r="BK52" s="12"/>
      <c r="BL52" s="4"/>
      <c r="BM52" s="59"/>
      <c r="BN52" s="2"/>
      <c r="BO52" s="93"/>
      <c r="BP52" s="95" t="s">
        <v>94</v>
      </c>
      <c r="BQ52" s="11"/>
      <c r="BR52" s="12"/>
      <c r="BS52" s="4"/>
      <c r="BT52" s="59"/>
      <c r="BU52" s="2"/>
      <c r="BV52" s="57"/>
      <c r="BW52" s="99" t="s">
        <v>94</v>
      </c>
    </row>
    <row r="53" spans="1:75" ht="36.950000000000003" customHeight="1">
      <c r="A53" s="4">
        <v>49</v>
      </c>
      <c r="B53" s="16"/>
      <c r="C53" s="2"/>
      <c r="D53" s="26"/>
      <c r="E53" s="15"/>
      <c r="F53" s="11"/>
      <c r="G53" s="12"/>
      <c r="H53" s="60"/>
      <c r="I53" s="59"/>
      <c r="J53" s="2"/>
      <c r="K53" s="93"/>
      <c r="L53" s="95" t="s">
        <v>94</v>
      </c>
      <c r="M53" s="11"/>
      <c r="N53" s="12"/>
      <c r="O53" s="4"/>
      <c r="P53" s="59"/>
      <c r="Q53" s="2"/>
      <c r="R53" s="93"/>
      <c r="S53" s="95" t="s">
        <v>94</v>
      </c>
      <c r="T53" s="11"/>
      <c r="U53" s="12"/>
      <c r="V53" s="4"/>
      <c r="W53" s="59"/>
      <c r="X53" s="2"/>
      <c r="Y53" s="93"/>
      <c r="Z53" s="95" t="s">
        <v>94</v>
      </c>
      <c r="AA53" s="11"/>
      <c r="AB53" s="12"/>
      <c r="AC53" s="4"/>
      <c r="AD53" s="59"/>
      <c r="AE53" s="2"/>
      <c r="AF53" s="93"/>
      <c r="AG53" s="95" t="s">
        <v>94</v>
      </c>
      <c r="AH53" s="11"/>
      <c r="AI53" s="12"/>
      <c r="AJ53" s="4"/>
      <c r="AK53" s="59"/>
      <c r="AL53" s="2"/>
      <c r="AM53" s="93"/>
      <c r="AN53" s="95" t="s">
        <v>94</v>
      </c>
      <c r="AO53" s="11"/>
      <c r="AP53" s="12"/>
      <c r="AQ53" s="4"/>
      <c r="AR53" s="59"/>
      <c r="AS53" s="2"/>
      <c r="AT53" s="93"/>
      <c r="AU53" s="95" t="s">
        <v>94</v>
      </c>
      <c r="AV53" s="11"/>
      <c r="AW53" s="12"/>
      <c r="AX53" s="4"/>
      <c r="AY53" s="59"/>
      <c r="AZ53" s="2"/>
      <c r="BA53" s="93"/>
      <c r="BB53" s="95" t="s">
        <v>94</v>
      </c>
      <c r="BC53" s="11"/>
      <c r="BD53" s="12"/>
      <c r="BE53" s="4"/>
      <c r="BF53" s="59"/>
      <c r="BG53" s="2"/>
      <c r="BH53" s="93"/>
      <c r="BI53" s="95" t="s">
        <v>94</v>
      </c>
      <c r="BJ53" s="11"/>
      <c r="BK53" s="12"/>
      <c r="BL53" s="4"/>
      <c r="BM53" s="59"/>
      <c r="BN53" s="2"/>
      <c r="BO53" s="93"/>
      <c r="BP53" s="95" t="s">
        <v>94</v>
      </c>
      <c r="BQ53" s="11"/>
      <c r="BR53" s="12"/>
      <c r="BS53" s="4"/>
      <c r="BT53" s="59"/>
      <c r="BU53" s="2"/>
      <c r="BV53" s="57"/>
      <c r="BW53" s="99" t="s">
        <v>94</v>
      </c>
    </row>
    <row r="54" spans="1:75" s="6" customFormat="1" ht="36.950000000000003" customHeight="1">
      <c r="A54" s="4">
        <v>50</v>
      </c>
      <c r="B54" s="16"/>
      <c r="C54" s="2"/>
      <c r="D54" s="26"/>
      <c r="E54" s="15"/>
      <c r="F54" s="11"/>
      <c r="G54" s="12"/>
      <c r="H54" s="60"/>
      <c r="I54" s="59"/>
      <c r="J54" s="2"/>
      <c r="K54" s="93"/>
      <c r="L54" s="95" t="s">
        <v>94</v>
      </c>
      <c r="M54" s="11"/>
      <c r="N54" s="12"/>
      <c r="O54" s="4"/>
      <c r="P54" s="59"/>
      <c r="Q54" s="2"/>
      <c r="R54" s="93"/>
      <c r="S54" s="95" t="s">
        <v>94</v>
      </c>
      <c r="T54" s="11"/>
      <c r="U54" s="12"/>
      <c r="V54" s="4"/>
      <c r="W54" s="59"/>
      <c r="X54" s="2"/>
      <c r="Y54" s="93"/>
      <c r="Z54" s="95" t="s">
        <v>94</v>
      </c>
      <c r="AA54" s="11"/>
      <c r="AB54" s="12"/>
      <c r="AC54" s="4"/>
      <c r="AD54" s="59"/>
      <c r="AE54" s="2"/>
      <c r="AF54" s="93"/>
      <c r="AG54" s="95" t="s">
        <v>94</v>
      </c>
      <c r="AH54" s="11"/>
      <c r="AI54" s="12"/>
      <c r="AJ54" s="4"/>
      <c r="AK54" s="59"/>
      <c r="AL54" s="2"/>
      <c r="AM54" s="93"/>
      <c r="AN54" s="95" t="s">
        <v>94</v>
      </c>
      <c r="AO54" s="11"/>
      <c r="AP54" s="12"/>
      <c r="AQ54" s="4"/>
      <c r="AR54" s="59"/>
      <c r="AS54" s="2"/>
      <c r="AT54" s="93"/>
      <c r="AU54" s="95" t="s">
        <v>94</v>
      </c>
      <c r="AV54" s="11"/>
      <c r="AW54" s="12"/>
      <c r="AX54" s="4"/>
      <c r="AY54" s="59"/>
      <c r="AZ54" s="2"/>
      <c r="BA54" s="93"/>
      <c r="BB54" s="95" t="s">
        <v>94</v>
      </c>
      <c r="BC54" s="11"/>
      <c r="BD54" s="12"/>
      <c r="BE54" s="4"/>
      <c r="BF54" s="59"/>
      <c r="BG54" s="2"/>
      <c r="BH54" s="93"/>
      <c r="BI54" s="95" t="s">
        <v>94</v>
      </c>
      <c r="BJ54" s="11"/>
      <c r="BK54" s="12"/>
      <c r="BL54" s="4"/>
      <c r="BM54" s="59"/>
      <c r="BN54" s="2"/>
      <c r="BO54" s="93"/>
      <c r="BP54" s="95" t="s">
        <v>94</v>
      </c>
      <c r="BQ54" s="11"/>
      <c r="BR54" s="12"/>
      <c r="BS54" s="4"/>
      <c r="BT54" s="59"/>
      <c r="BU54" s="2"/>
      <c r="BV54" s="57"/>
      <c r="BW54" s="99" t="s">
        <v>94</v>
      </c>
    </row>
    <row r="55" spans="1:75">
      <c r="B55" s="6"/>
      <c r="C55" s="6"/>
      <c r="D55" s="6"/>
      <c r="E55" s="6"/>
      <c r="F55" s="6"/>
      <c r="G55" s="6"/>
      <c r="H55" s="6"/>
      <c r="I55" s="6"/>
      <c r="J55" s="9"/>
      <c r="K55" s="9"/>
      <c r="L55" s="9"/>
    </row>
  </sheetData>
  <mergeCells count="13">
    <mergeCell ref="T3:Z3"/>
    <mergeCell ref="AA3:AG3"/>
    <mergeCell ref="BQ3:BW3"/>
    <mergeCell ref="A2:E2"/>
    <mergeCell ref="A1:H1"/>
    <mergeCell ref="A3:E3"/>
    <mergeCell ref="M3:S3"/>
    <mergeCell ref="F3:L3"/>
    <mergeCell ref="BJ3:BP3"/>
    <mergeCell ref="BC3:BI3"/>
    <mergeCell ref="AV3:BB3"/>
    <mergeCell ref="AO3:AU3"/>
    <mergeCell ref="AH3:AN3"/>
  </mergeCells>
  <phoneticPr fontId="1"/>
  <conditionalFormatting sqref="L5:L54">
    <cfRule type="expression" priority="38">
      <formula>IF(NOT(L5="10"),"エラー","")</formula>
    </cfRule>
  </conditionalFormatting>
  <conditionalFormatting sqref="L5:L54">
    <cfRule type="containsBlanks" dxfId="9" priority="53">
      <formula>LEN(TRIM(L5))=0</formula>
    </cfRule>
  </conditionalFormatting>
  <conditionalFormatting sqref="S5:S54">
    <cfRule type="expression" priority="17">
      <formula>IF(NOT(S5="10"),"エラー","")</formula>
    </cfRule>
  </conditionalFormatting>
  <conditionalFormatting sqref="S5:S54">
    <cfRule type="containsBlanks" dxfId="8" priority="18">
      <formula>LEN(TRIM(S5))=0</formula>
    </cfRule>
  </conditionalFormatting>
  <conditionalFormatting sqref="Z5:Z54">
    <cfRule type="expression" priority="15">
      <formula>IF(NOT(Z5="10"),"エラー","")</formula>
    </cfRule>
  </conditionalFormatting>
  <conditionalFormatting sqref="Z5:Z54">
    <cfRule type="containsBlanks" dxfId="7" priority="16">
      <formula>LEN(TRIM(Z5))=0</formula>
    </cfRule>
  </conditionalFormatting>
  <conditionalFormatting sqref="AG5:AG54">
    <cfRule type="expression" priority="13">
      <formula>IF(NOT(AG5="10"),"エラー","")</formula>
    </cfRule>
  </conditionalFormatting>
  <conditionalFormatting sqref="AG5:AG54">
    <cfRule type="containsBlanks" dxfId="6" priority="14">
      <formula>LEN(TRIM(AG5))=0</formula>
    </cfRule>
  </conditionalFormatting>
  <conditionalFormatting sqref="AN5:AN54">
    <cfRule type="expression" priority="11">
      <formula>IF(NOT(AN5="10"),"エラー","")</formula>
    </cfRule>
  </conditionalFormatting>
  <conditionalFormatting sqref="AN5:AN54">
    <cfRule type="containsBlanks" dxfId="5" priority="12">
      <formula>LEN(TRIM(AN5))=0</formula>
    </cfRule>
  </conditionalFormatting>
  <conditionalFormatting sqref="AU5:AU54">
    <cfRule type="expression" priority="9">
      <formula>IF(NOT(AU5="10"),"エラー","")</formula>
    </cfRule>
  </conditionalFormatting>
  <conditionalFormatting sqref="AU5:AU54">
    <cfRule type="containsBlanks" dxfId="4" priority="10">
      <formula>LEN(TRIM(AU5))=0</formula>
    </cfRule>
  </conditionalFormatting>
  <conditionalFormatting sqref="BB5:BB54">
    <cfRule type="expression" priority="7">
      <formula>IF(NOT(BB5="10"),"エラー","")</formula>
    </cfRule>
  </conditionalFormatting>
  <conditionalFormatting sqref="BB5:BB54">
    <cfRule type="containsBlanks" dxfId="3" priority="8">
      <formula>LEN(TRIM(BB5))=0</formula>
    </cfRule>
  </conditionalFormatting>
  <conditionalFormatting sqref="BI5:BI54">
    <cfRule type="expression" priority="5">
      <formula>IF(NOT(BI5="10"),"エラー","")</formula>
    </cfRule>
  </conditionalFormatting>
  <conditionalFormatting sqref="BI5:BI54">
    <cfRule type="containsBlanks" dxfId="2" priority="6">
      <formula>LEN(TRIM(BI5))=0</formula>
    </cfRule>
  </conditionalFormatting>
  <conditionalFormatting sqref="BP5:BP54">
    <cfRule type="expression" priority="3">
      <formula>IF(NOT(BP5="10"),"エラー","")</formula>
    </cfRule>
  </conditionalFormatting>
  <conditionalFormatting sqref="BP5:BP54">
    <cfRule type="containsBlanks" dxfId="1" priority="4">
      <formula>LEN(TRIM(BP5))=0</formula>
    </cfRule>
  </conditionalFormatting>
  <conditionalFormatting sqref="BW5:BW54">
    <cfRule type="expression" priority="1">
      <formula>IF(NOT(BW5="10"),"エラー","")</formula>
    </cfRule>
  </conditionalFormatting>
  <conditionalFormatting sqref="BW5:BW54">
    <cfRule type="containsBlanks" dxfId="0" priority="2">
      <formula>LEN(TRIM(BW5))=0</formula>
    </cfRule>
  </conditionalFormatting>
  <dataValidations xWindow="887" yWindow="201" count="5">
    <dataValidation imeMode="fullAlpha" allowBlank="1" showInputMessage="1" showErrorMessage="1" sqref="I20:I54 AR5:AR54 AK5:AK54 BT5:BT54 AD5:AD54 P5:P54 BM5:BM54 BF5:BF54 AY5:AY54 W5:W54"/>
    <dataValidation imeMode="halfAlpha" allowBlank="1" showInputMessage="1" showErrorMessage="1" sqref="BC5:BC54 AA5:AA54 M5:M54 AO5:AO54 AH5:AH54 BQ5:BQ54 BO5:BO54 AV5:AV54 BJ5:BJ54 BV5:BV54 B5:C54 AF5:AF54 AM5:AM54 AT5:AT54 BA5:BA54 BH5:BH54 T5:T54 R5:R54 E5:F54 Y5:Y54 K5:K54"/>
    <dataValidation imeMode="hiragana" allowBlank="1" showInputMessage="1" showErrorMessage="1" sqref="N5:O54 BR5:BS54 BK5:BL54 BD5:BE54 AW5:AX54 AP5:AQ54 AI5:AJ54 AB5:AC54 Q5:Q54 AZ5:AZ54 BG5:BG54 AS5:AS54 AL5:AL54 AE5:AE54 BN5:BN54 BU5:BU54 U5:V54 X5:X54 J5:J54 G5:H54"/>
    <dataValidation imeMode="hiragana" allowBlank="1" showInputMessage="1" showErrorMessage="1" sqref="D5:D54"/>
    <dataValidation type="list" allowBlank="1" showInputMessage="1" showErrorMessage="1" error="入力した数字は正しくありません。_x000a__x000a_【10】または【非】を入力してください。" prompt="【税区分】は_x000a_必須項目です" sqref="L5:L54 S5:S54 Z5:Z54 AG5:AG54 AN5:AN54 AU5:AU54 BB5:BB54 BW5:BW54 BP5:BP54 BI5:BI54">
      <formula1>"-,10,非"</formula1>
    </dataValidation>
  </dataValidations>
  <pageMargins left="0.39370078740157483" right="0" top="0.47244094488188981" bottom="0" header="0.51181102362204722" footer="0.51181102362204722"/>
  <pageSetup paperSize="9" scale="45" fitToWidth="0" fitToHeight="0" orientation="landscape" blackAndWhite="1" r:id="rId1"/>
  <headerFooter alignWithMargins="0"/>
  <colBreaks count="2" manualBreakCount="2">
    <brk id="33" min="2" max="53" man="1"/>
    <brk id="61" min="2" max="5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Z138"/>
  <sheetViews>
    <sheetView showGridLines="0" zoomScaleNormal="100" zoomScaleSheetLayoutView="100" workbookViewId="0"/>
  </sheetViews>
  <sheetFormatPr defaultRowHeight="19.5"/>
  <cols>
    <col min="1" max="1" width="9.140625" style="74"/>
    <col min="2" max="16384" width="9.140625" style="73"/>
  </cols>
  <sheetData>
    <row r="1" spans="1:78" ht="32.25" customHeight="1">
      <c r="A1" s="72" t="s">
        <v>89</v>
      </c>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row>
    <row r="2" spans="1:78" ht="24.95" customHeight="1">
      <c r="A2" s="74" t="s">
        <v>48</v>
      </c>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24.95" customHeight="1">
      <c r="B3" s="74" t="s">
        <v>65</v>
      </c>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24.95" customHeight="1">
      <c r="B4" s="74" t="s">
        <v>74</v>
      </c>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24.95" customHeight="1">
      <c r="B5" s="74" t="s">
        <v>77</v>
      </c>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row>
    <row r="6" spans="1:78" ht="24.95" customHeight="1">
      <c r="C6" s="75" t="s">
        <v>78</v>
      </c>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row>
    <row r="7" spans="1:78" ht="24.95" customHeight="1">
      <c r="A7" s="74" t="s">
        <v>43</v>
      </c>
      <c r="B7" s="74"/>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row>
    <row r="8" spans="1:78" ht="24.95" customHeight="1">
      <c r="A8" s="7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row>
    <row r="9" spans="1:78" ht="24.95" customHeight="1">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row>
    <row r="10" spans="1:78" ht="24.95" customHeight="1">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row>
    <row r="11" spans="1:78" ht="24.95" customHeight="1">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row>
    <row r="12" spans="1:78" ht="24.95" customHeight="1">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row>
    <row r="13" spans="1:78" ht="24.95" customHeight="1">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row>
    <row r="14" spans="1:78" ht="24.95" customHeight="1">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row>
    <row r="15" spans="1:78" ht="24.95" customHeight="1">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row>
    <row r="16" spans="1:78" ht="24.95" customHeight="1">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row>
    <row r="17" spans="1:78" ht="24.95" customHeight="1">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row>
    <row r="18" spans="1:78" ht="24.95" customHeight="1">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row>
    <row r="19" spans="1:78" ht="24.95" customHeight="1">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row>
    <row r="20" spans="1:78" ht="24.95" customHeight="1">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row>
    <row r="21" spans="1:78" ht="24.95" customHeight="1">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83"/>
      <c r="AQ21" s="83"/>
      <c r="AR21" s="83"/>
      <c r="AS21" s="83"/>
      <c r="AT21" s="83"/>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row>
    <row r="22" spans="1:78" ht="24.95" customHeight="1">
      <c r="R22" s="83"/>
      <c r="S22" s="83"/>
      <c r="T22" s="83"/>
      <c r="U22" s="83"/>
      <c r="V22" s="83"/>
      <c r="W22" s="83"/>
      <c r="X22" s="83"/>
      <c r="Y22" s="83"/>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row>
    <row r="23" spans="1:78" ht="24.95" customHeight="1">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row>
    <row r="24" spans="1:78" ht="24.95" customHeight="1">
      <c r="A24" s="74" t="s">
        <v>49</v>
      </c>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row>
    <row r="25" spans="1:78" ht="24.95" customHeight="1">
      <c r="B25" s="76" t="s">
        <v>52</v>
      </c>
      <c r="C25" s="74"/>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row>
    <row r="26" spans="1:78" ht="24.75" customHeight="1">
      <c r="B26" s="76" t="s">
        <v>99</v>
      </c>
      <c r="C26" s="74"/>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row>
    <row r="27" spans="1:78" ht="19.5" customHeight="1">
      <c r="B27" s="76"/>
      <c r="C27" s="74"/>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row>
    <row r="28" spans="1:78" ht="24.95" customHeight="1">
      <c r="B28" s="74" t="s">
        <v>66</v>
      </c>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row>
    <row r="29" spans="1:78" ht="24.95" customHeight="1">
      <c r="B29" s="74"/>
      <c r="C29" s="75" t="s">
        <v>90</v>
      </c>
      <c r="I29" s="74" t="s">
        <v>45</v>
      </c>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row>
    <row r="30" spans="1:78" ht="24.95" customHeight="1">
      <c r="B30" s="74" t="s">
        <v>46</v>
      </c>
      <c r="C30" s="75"/>
      <c r="H30" s="74"/>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row>
    <row r="31" spans="1:78" ht="24.95" customHeight="1">
      <c r="B31" s="74"/>
      <c r="C31" s="75" t="s">
        <v>53</v>
      </c>
      <c r="H31" s="74"/>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row>
    <row r="32" spans="1:78" ht="24.95" customHeight="1">
      <c r="B32" s="74" t="s">
        <v>92</v>
      </c>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row>
    <row r="33" spans="1:78" ht="24.95" customHeight="1">
      <c r="B33" s="74" t="s">
        <v>91</v>
      </c>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row>
    <row r="34" spans="1:78" ht="24.95" customHeight="1">
      <c r="C34" s="75" t="s">
        <v>93</v>
      </c>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row>
    <row r="35" spans="1:78" ht="20.100000000000001" customHeight="1">
      <c r="C35" s="101" t="s">
        <v>95</v>
      </c>
      <c r="D35" s="100" t="s">
        <v>96</v>
      </c>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row>
    <row r="36" spans="1:78" ht="20.100000000000001" customHeight="1">
      <c r="C36" s="75"/>
      <c r="D36" s="100" t="s">
        <v>97</v>
      </c>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row>
    <row r="37" spans="1:78" ht="24.95" customHeight="1">
      <c r="B37" s="74" t="s">
        <v>58</v>
      </c>
      <c r="C37" s="75"/>
      <c r="H37" s="74"/>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row>
    <row r="38" spans="1:78" ht="24.95" customHeight="1">
      <c r="B38" s="74" t="s">
        <v>88</v>
      </c>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row>
    <row r="39" spans="1:78" ht="24.95" customHeight="1">
      <c r="B39" s="74"/>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row>
    <row r="40" spans="1:78" ht="24.95" customHeight="1">
      <c r="B40" s="74"/>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row>
    <row r="41" spans="1:78" ht="24.95" customHeight="1">
      <c r="B41" s="74"/>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row>
    <row r="42" spans="1:78" ht="24.95" customHeight="1">
      <c r="B42" s="74"/>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row>
    <row r="43" spans="1:78" ht="24.95" customHeight="1">
      <c r="B43" s="74"/>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row>
    <row r="44" spans="1:78" ht="24.95" customHeight="1">
      <c r="B44" s="74"/>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row>
    <row r="45" spans="1:78" ht="24.95" customHeight="1">
      <c r="B45" s="74"/>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row>
    <row r="46" spans="1:78" ht="24.95" customHeight="1">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row>
    <row r="47" spans="1:78" ht="24.95" customHeight="1">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row>
    <row r="48" spans="1:78" ht="24.95" customHeight="1">
      <c r="A48" s="74" t="s">
        <v>50</v>
      </c>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row>
    <row r="49" spans="2:78" ht="24.95" customHeight="1">
      <c r="B49" s="74" t="s">
        <v>67</v>
      </c>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row>
    <row r="50" spans="2:78" ht="24.95" customHeight="1">
      <c r="B50" s="74" t="s">
        <v>55</v>
      </c>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row>
    <row r="51" spans="2:78" ht="24.95" customHeight="1">
      <c r="B51" s="74" t="s">
        <v>68</v>
      </c>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row>
    <row r="52" spans="2:78" ht="24.95" customHeight="1">
      <c r="B52" s="74" t="s">
        <v>69</v>
      </c>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row>
    <row r="53" spans="2:78" ht="24.95" customHeight="1">
      <c r="B53" s="74" t="s">
        <v>76</v>
      </c>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row>
    <row r="54" spans="2:78" ht="24.95" customHeight="1">
      <c r="B54" s="74" t="s">
        <v>61</v>
      </c>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row>
    <row r="55" spans="2:78" ht="24.95" customHeight="1">
      <c r="B55" s="74"/>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row>
    <row r="56" spans="2:78" ht="24.95" customHeight="1">
      <c r="B56" s="74"/>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row>
    <row r="57" spans="2:78" ht="24.95" customHeight="1">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row>
    <row r="58" spans="2:78" ht="24.95" customHeight="1">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row>
    <row r="59" spans="2:78" ht="24.95" customHeight="1">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row>
    <row r="60" spans="2:78" ht="24.95" customHeight="1">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row>
    <row r="61" spans="2:78" ht="24.95" customHeight="1">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row>
    <row r="62" spans="2:78" ht="24.95" customHeight="1">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row>
    <row r="63" spans="2:78" ht="24.95" customHeight="1">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row>
    <row r="64" spans="2:78" ht="24.95" customHeight="1">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row>
    <row r="65" spans="1:78" ht="24.95" customHeight="1">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row>
    <row r="66" spans="1:78" ht="24.95" customHeight="1">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row>
    <row r="67" spans="1:78" ht="24.95" customHeight="1">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row>
    <row r="68" spans="1:78" ht="24.95" customHeight="1">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row>
    <row r="69" spans="1:78" ht="24.95" customHeight="1">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row>
    <row r="70" spans="1:78" ht="24.95" customHeight="1">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row>
    <row r="71" spans="1:78" ht="24.95" customHeight="1">
      <c r="A71" s="74" t="s">
        <v>51</v>
      </c>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row>
    <row r="72" spans="1:78" ht="24.95" customHeight="1">
      <c r="B72" s="74" t="s">
        <v>71</v>
      </c>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row>
    <row r="73" spans="1:78" ht="24.95" customHeight="1">
      <c r="B73" s="74" t="s">
        <v>72</v>
      </c>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row>
    <row r="74" spans="1:78" ht="24.95" customHeight="1">
      <c r="B74" s="74"/>
      <c r="C74" s="103" t="s">
        <v>98</v>
      </c>
      <c r="D74" s="102"/>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row>
    <row r="75" spans="1:78" ht="24.95" customHeight="1">
      <c r="B75" s="74"/>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row>
    <row r="76" spans="1:78" ht="24.95" customHeight="1">
      <c r="B76" s="74"/>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row>
    <row r="77" spans="1:78" ht="24.95" customHeight="1">
      <c r="B77" s="74"/>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row>
    <row r="78" spans="1:78" ht="24.95" customHeight="1">
      <c r="B78" s="74"/>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row>
    <row r="79" spans="1:78" ht="24.95" customHeight="1">
      <c r="B79" s="74"/>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row>
    <row r="80" spans="1:78" ht="24.95" customHeight="1">
      <c r="B80" s="74"/>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row>
    <row r="81" spans="1:78" ht="24.95" customHeight="1">
      <c r="B81" s="74"/>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row>
    <row r="82" spans="1:78" ht="24.95" customHeight="1">
      <c r="B82" s="74"/>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c r="BL82" s="83"/>
      <c r="BM82" s="83"/>
      <c r="BN82" s="83"/>
      <c r="BO82" s="83"/>
      <c r="BP82" s="83"/>
      <c r="BQ82" s="83"/>
      <c r="BR82" s="83"/>
      <c r="BS82" s="83"/>
      <c r="BT82" s="83"/>
      <c r="BU82" s="83"/>
      <c r="BV82" s="83"/>
      <c r="BW82" s="83"/>
      <c r="BX82" s="83"/>
      <c r="BY82" s="83"/>
      <c r="BZ82" s="83"/>
    </row>
    <row r="83" spans="1:78" ht="24.95" customHeight="1">
      <c r="B83" s="74"/>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row>
    <row r="84" spans="1:78" ht="24.95" customHeight="1">
      <c r="B84" s="74"/>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row>
    <row r="85" spans="1:78" ht="24.95" customHeight="1">
      <c r="B85" s="74"/>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c r="BL85" s="83"/>
      <c r="BM85" s="83"/>
      <c r="BN85" s="83"/>
      <c r="BO85" s="83"/>
      <c r="BP85" s="83"/>
      <c r="BQ85" s="83"/>
      <c r="BR85" s="83"/>
      <c r="BS85" s="83"/>
      <c r="BT85" s="83"/>
      <c r="BU85" s="83"/>
      <c r="BV85" s="83"/>
      <c r="BW85" s="83"/>
      <c r="BX85" s="83"/>
      <c r="BY85" s="83"/>
      <c r="BZ85" s="83"/>
    </row>
    <row r="86" spans="1:78" ht="24.95" customHeight="1">
      <c r="B86" s="74"/>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row>
    <row r="87" spans="1:78" ht="24.95" customHeight="1">
      <c r="B87" s="74"/>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row>
    <row r="88" spans="1:78" ht="24.95" customHeight="1">
      <c r="B88" s="74"/>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c r="BL88" s="83"/>
      <c r="BM88" s="83"/>
      <c r="BN88" s="83"/>
      <c r="BO88" s="83"/>
      <c r="BP88" s="83"/>
      <c r="BQ88" s="83"/>
      <c r="BR88" s="83"/>
      <c r="BS88" s="83"/>
      <c r="BT88" s="83"/>
      <c r="BU88" s="83"/>
      <c r="BV88" s="83"/>
      <c r="BW88" s="83"/>
      <c r="BX88" s="83"/>
      <c r="BY88" s="83"/>
      <c r="BZ88" s="83"/>
    </row>
    <row r="89" spans="1:78" ht="24.95" customHeight="1">
      <c r="B89" s="74"/>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3"/>
      <c r="BV89" s="83"/>
      <c r="BW89" s="83"/>
      <c r="BX89" s="83"/>
      <c r="BY89" s="83"/>
      <c r="BZ89" s="83"/>
    </row>
    <row r="90" spans="1:78" ht="24.95" customHeight="1">
      <c r="B90" s="74"/>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3"/>
      <c r="BV90" s="83"/>
      <c r="BW90" s="83"/>
      <c r="BX90" s="83"/>
      <c r="BY90" s="83"/>
      <c r="BZ90" s="83"/>
    </row>
    <row r="91" spans="1:78" ht="24.95" customHeight="1">
      <c r="B91" s="74"/>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3"/>
      <c r="BV91" s="83"/>
      <c r="BW91" s="83"/>
      <c r="BX91" s="83"/>
      <c r="BY91" s="83"/>
      <c r="BZ91" s="83"/>
    </row>
    <row r="92" spans="1:78" ht="24.95" customHeight="1">
      <c r="B92" s="74"/>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row>
    <row r="93" spans="1:78" ht="24.95" customHeight="1">
      <c r="B93" s="74"/>
      <c r="C93" s="96"/>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3"/>
      <c r="BU93" s="83"/>
      <c r="BV93" s="83"/>
      <c r="BW93" s="83"/>
      <c r="BX93" s="83"/>
      <c r="BY93" s="83"/>
      <c r="BZ93" s="83"/>
    </row>
    <row r="94" spans="1:78" ht="24.95" customHeight="1">
      <c r="A94" s="74" t="s">
        <v>54</v>
      </c>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3"/>
      <c r="BU94" s="83"/>
      <c r="BV94" s="83"/>
      <c r="BW94" s="83"/>
      <c r="BX94" s="83"/>
      <c r="BY94" s="83"/>
      <c r="BZ94" s="83"/>
    </row>
    <row r="95" spans="1:78" ht="24.95" customHeight="1">
      <c r="B95" s="74" t="s">
        <v>56</v>
      </c>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3"/>
      <c r="BV95" s="83"/>
      <c r="BW95" s="83"/>
      <c r="BX95" s="83"/>
      <c r="BY95" s="83"/>
      <c r="BZ95" s="83"/>
    </row>
    <row r="96" spans="1:78" ht="24.95" customHeight="1">
      <c r="B96" s="74" t="s">
        <v>70</v>
      </c>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3"/>
      <c r="BV96" s="83"/>
      <c r="BW96" s="83"/>
      <c r="BX96" s="83"/>
      <c r="BY96" s="83"/>
      <c r="BZ96" s="83"/>
    </row>
    <row r="97" spans="1:78" ht="24.95" customHeight="1">
      <c r="B97" s="74" t="s">
        <v>57</v>
      </c>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83"/>
      <c r="BV97" s="83"/>
      <c r="BW97" s="83"/>
      <c r="BX97" s="83"/>
      <c r="BY97" s="83"/>
      <c r="BZ97" s="83"/>
    </row>
    <row r="98" spans="1:78" ht="24.75" customHeight="1">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3"/>
      <c r="BU98" s="83"/>
      <c r="BV98" s="83"/>
      <c r="BW98" s="83"/>
      <c r="BX98" s="83"/>
      <c r="BY98" s="83"/>
      <c r="BZ98" s="83"/>
    </row>
    <row r="99" spans="1:78" ht="24.75" customHeight="1">
      <c r="C99" s="74"/>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3"/>
      <c r="BR99" s="83"/>
      <c r="BS99" s="83"/>
      <c r="BT99" s="83"/>
      <c r="BU99" s="83"/>
      <c r="BV99" s="83"/>
      <c r="BW99" s="83"/>
      <c r="BX99" s="83"/>
      <c r="BY99" s="83"/>
      <c r="BZ99" s="83"/>
    </row>
    <row r="100" spans="1:78" ht="24.75" customHeight="1">
      <c r="A100" s="74" t="s">
        <v>64</v>
      </c>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3"/>
      <c r="BU100" s="83"/>
      <c r="BV100" s="83"/>
      <c r="BW100" s="83"/>
      <c r="BX100" s="83"/>
      <c r="BY100" s="83"/>
      <c r="BZ100" s="83"/>
    </row>
    <row r="101" spans="1:78" ht="24.75" customHeight="1">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3"/>
      <c r="BV101" s="83"/>
      <c r="BW101" s="83"/>
      <c r="BX101" s="83"/>
      <c r="BY101" s="83"/>
      <c r="BZ101" s="83"/>
    </row>
    <row r="102" spans="1:78" ht="24.75" customHeight="1">
      <c r="B102" s="76" t="s">
        <v>63</v>
      </c>
      <c r="H102" s="77" t="s">
        <v>62</v>
      </c>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3"/>
      <c r="BU102" s="83"/>
      <c r="BV102" s="83"/>
      <c r="BW102" s="83"/>
      <c r="BX102" s="83"/>
      <c r="BY102" s="83"/>
      <c r="BZ102" s="83"/>
    </row>
    <row r="103" spans="1:78" ht="24.75" customHeight="1">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83"/>
      <c r="BV103" s="83"/>
      <c r="BW103" s="83"/>
      <c r="BX103" s="83"/>
      <c r="BY103" s="83"/>
      <c r="BZ103" s="83"/>
    </row>
    <row r="104" spans="1:78" ht="24.75" customHeight="1">
      <c r="C104" s="74"/>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3"/>
      <c r="BU104" s="83"/>
      <c r="BV104" s="83"/>
      <c r="BW104" s="83"/>
      <c r="BX104" s="83"/>
      <c r="BY104" s="83"/>
      <c r="BZ104" s="83"/>
    </row>
    <row r="105" spans="1:78" ht="24.75" customHeight="1">
      <c r="A105" s="84"/>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3"/>
      <c r="BU105" s="83"/>
      <c r="BV105" s="83"/>
      <c r="BW105" s="83"/>
      <c r="BX105" s="83"/>
      <c r="BY105" s="83"/>
      <c r="BZ105" s="83"/>
    </row>
    <row r="106" spans="1:78" ht="24.75" customHeight="1">
      <c r="A106" s="84"/>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3"/>
      <c r="BU106" s="83"/>
      <c r="BV106" s="83"/>
      <c r="BW106" s="83"/>
      <c r="BX106" s="83"/>
      <c r="BY106" s="83"/>
      <c r="BZ106" s="83"/>
    </row>
    <row r="107" spans="1:78" ht="24.75" customHeight="1">
      <c r="A107" s="84"/>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3"/>
      <c r="BU107" s="83"/>
      <c r="BV107" s="83"/>
      <c r="BW107" s="83"/>
      <c r="BX107" s="83"/>
      <c r="BY107" s="83"/>
      <c r="BZ107" s="83"/>
    </row>
    <row r="108" spans="1:78" ht="24.75" customHeight="1">
      <c r="A108" s="84"/>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3"/>
      <c r="BU108" s="83"/>
      <c r="BV108" s="83"/>
      <c r="BW108" s="83"/>
      <c r="BX108" s="83"/>
      <c r="BY108" s="83"/>
      <c r="BZ108" s="83"/>
    </row>
    <row r="109" spans="1:78" ht="24.75" customHeight="1">
      <c r="A109" s="84"/>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3"/>
      <c r="BV109" s="83"/>
      <c r="BW109" s="83"/>
      <c r="BX109" s="83"/>
      <c r="BY109" s="83"/>
      <c r="BZ109" s="83"/>
    </row>
    <row r="110" spans="1:78" ht="24.75" customHeight="1">
      <c r="A110" s="84"/>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row>
    <row r="111" spans="1:78" ht="24.75" customHeight="1">
      <c r="A111" s="84"/>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c r="BL111" s="83"/>
      <c r="BM111" s="83"/>
      <c r="BN111" s="83"/>
      <c r="BO111" s="83"/>
      <c r="BP111" s="83"/>
      <c r="BQ111" s="83"/>
      <c r="BR111" s="83"/>
      <c r="BS111" s="83"/>
      <c r="BT111" s="83"/>
      <c r="BU111" s="83"/>
      <c r="BV111" s="83"/>
      <c r="BW111" s="83"/>
      <c r="BX111" s="83"/>
      <c r="BY111" s="83"/>
      <c r="BZ111" s="83"/>
    </row>
    <row r="112" spans="1:78" ht="24.75" customHeight="1">
      <c r="A112" s="84"/>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c r="BL112" s="83"/>
      <c r="BM112" s="83"/>
      <c r="BN112" s="83"/>
      <c r="BO112" s="83"/>
      <c r="BP112" s="83"/>
      <c r="BQ112" s="83"/>
      <c r="BR112" s="83"/>
      <c r="BS112" s="83"/>
      <c r="BT112" s="83"/>
      <c r="BU112" s="83"/>
      <c r="BV112" s="83"/>
      <c r="BW112" s="83"/>
      <c r="BX112" s="83"/>
      <c r="BY112" s="83"/>
      <c r="BZ112" s="83"/>
    </row>
    <row r="113" spans="1:78" ht="24.75" customHeight="1">
      <c r="A113" s="84"/>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row>
    <row r="114" spans="1:78" ht="24.75" customHeight="1">
      <c r="A114" s="84"/>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3"/>
      <c r="BV114" s="83"/>
      <c r="BW114" s="83"/>
      <c r="BX114" s="83"/>
      <c r="BY114" s="83"/>
      <c r="BZ114" s="83"/>
    </row>
    <row r="115" spans="1:78" ht="24.75" customHeight="1">
      <c r="A115" s="84"/>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c r="BL115" s="83"/>
      <c r="BM115" s="83"/>
      <c r="BN115" s="83"/>
      <c r="BO115" s="83"/>
      <c r="BP115" s="83"/>
      <c r="BQ115" s="83"/>
      <c r="BR115" s="83"/>
      <c r="BS115" s="83"/>
      <c r="BT115" s="83"/>
      <c r="BU115" s="83"/>
      <c r="BV115" s="83"/>
      <c r="BW115" s="83"/>
      <c r="BX115" s="83"/>
      <c r="BY115" s="83"/>
      <c r="BZ115" s="83"/>
    </row>
    <row r="116" spans="1:78" ht="24.75" customHeight="1">
      <c r="A116" s="84"/>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3"/>
      <c r="BU116" s="83"/>
      <c r="BV116" s="83"/>
      <c r="BW116" s="83"/>
      <c r="BX116" s="83"/>
      <c r="BY116" s="83"/>
      <c r="BZ116" s="83"/>
    </row>
    <row r="117" spans="1:78" ht="24.75" customHeight="1">
      <c r="A117" s="84"/>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3"/>
      <c r="BV117" s="83"/>
      <c r="BW117" s="83"/>
      <c r="BX117" s="83"/>
      <c r="BY117" s="83"/>
      <c r="BZ117" s="83"/>
    </row>
    <row r="118" spans="1:78" ht="24.75" customHeight="1">
      <c r="A118" s="84"/>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c r="BL118" s="83"/>
      <c r="BM118" s="83"/>
      <c r="BN118" s="83"/>
      <c r="BO118" s="83"/>
      <c r="BP118" s="83"/>
      <c r="BQ118" s="83"/>
      <c r="BR118" s="83"/>
      <c r="BS118" s="83"/>
      <c r="BT118" s="83"/>
      <c r="BU118" s="83"/>
      <c r="BV118" s="83"/>
      <c r="BW118" s="83"/>
      <c r="BX118" s="83"/>
      <c r="BY118" s="83"/>
      <c r="BZ118" s="83"/>
    </row>
    <row r="119" spans="1:78" ht="24.75" customHeight="1">
      <c r="A119" s="84"/>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3"/>
      <c r="BU119" s="83"/>
      <c r="BV119" s="83"/>
      <c r="BW119" s="83"/>
      <c r="BX119" s="83"/>
      <c r="BY119" s="83"/>
      <c r="BZ119" s="83"/>
    </row>
    <row r="120" spans="1:78" ht="24.75" customHeight="1">
      <c r="A120" s="84"/>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3"/>
      <c r="BU120" s="83"/>
      <c r="BV120" s="83"/>
      <c r="BW120" s="83"/>
      <c r="BX120" s="83"/>
      <c r="BY120" s="83"/>
      <c r="BZ120" s="83"/>
    </row>
    <row r="121" spans="1:78" ht="24.75" customHeight="1">
      <c r="A121" s="84"/>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row>
    <row r="122" spans="1:78" ht="24.75" customHeight="1">
      <c r="A122" s="84"/>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3"/>
      <c r="BU122" s="83"/>
      <c r="BV122" s="83"/>
      <c r="BW122" s="83"/>
      <c r="BX122" s="83"/>
      <c r="BY122" s="83"/>
      <c r="BZ122" s="83"/>
    </row>
    <row r="123" spans="1:78" ht="24.75" customHeight="1">
      <c r="A123" s="84"/>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3"/>
      <c r="BV123" s="83"/>
      <c r="BW123" s="83"/>
      <c r="BX123" s="83"/>
      <c r="BY123" s="83"/>
      <c r="BZ123" s="83"/>
    </row>
    <row r="124" spans="1:78" ht="24.75" customHeight="1">
      <c r="A124" s="84"/>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c r="BL124" s="83"/>
      <c r="BM124" s="83"/>
      <c r="BN124" s="83"/>
      <c r="BO124" s="83"/>
      <c r="BP124" s="83"/>
      <c r="BQ124" s="83"/>
      <c r="BR124" s="83"/>
      <c r="BS124" s="83"/>
      <c r="BT124" s="83"/>
      <c r="BU124" s="83"/>
      <c r="BV124" s="83"/>
      <c r="BW124" s="83"/>
      <c r="BX124" s="83"/>
      <c r="BY124" s="83"/>
      <c r="BZ124" s="83"/>
    </row>
    <row r="125" spans="1:78" ht="24.75" customHeight="1">
      <c r="A125" s="84"/>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3"/>
      <c r="BV125" s="83"/>
      <c r="BW125" s="83"/>
      <c r="BX125" s="83"/>
      <c r="BY125" s="83"/>
      <c r="BZ125" s="83"/>
    </row>
    <row r="126" spans="1:78" ht="24.75" customHeight="1">
      <c r="A126" s="84"/>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3"/>
      <c r="BU126" s="83"/>
      <c r="BV126" s="83"/>
      <c r="BW126" s="83"/>
      <c r="BX126" s="83"/>
      <c r="BY126" s="83"/>
      <c r="BZ126" s="83"/>
    </row>
    <row r="127" spans="1:78" ht="24.75" customHeight="1">
      <c r="A127" s="84"/>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3"/>
      <c r="BU127" s="83"/>
      <c r="BV127" s="83"/>
      <c r="BW127" s="83"/>
      <c r="BX127" s="83"/>
      <c r="BY127" s="83"/>
      <c r="BZ127" s="83"/>
    </row>
    <row r="128" spans="1:78" ht="24.75" customHeight="1">
      <c r="A128" s="84"/>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3"/>
      <c r="BU128" s="83"/>
      <c r="BV128" s="83"/>
      <c r="BW128" s="83"/>
      <c r="BX128" s="83"/>
      <c r="BY128" s="83"/>
      <c r="BZ128" s="83"/>
    </row>
    <row r="129" spans="1:78" ht="24.75" customHeight="1">
      <c r="A129" s="84"/>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3"/>
      <c r="BV129" s="83"/>
      <c r="BW129" s="83"/>
      <c r="BX129" s="83"/>
      <c r="BY129" s="83"/>
      <c r="BZ129" s="83"/>
    </row>
    <row r="130" spans="1:78" ht="24.75" customHeight="1">
      <c r="A130" s="84"/>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c r="BL130" s="83"/>
      <c r="BM130" s="83"/>
      <c r="BN130" s="83"/>
      <c r="BO130" s="83"/>
      <c r="BP130" s="83"/>
      <c r="BQ130" s="83"/>
      <c r="BR130" s="83"/>
      <c r="BS130" s="83"/>
      <c r="BT130" s="83"/>
      <c r="BU130" s="83"/>
      <c r="BV130" s="83"/>
      <c r="BW130" s="83"/>
      <c r="BX130" s="83"/>
      <c r="BY130" s="83"/>
      <c r="BZ130" s="83"/>
    </row>
    <row r="131" spans="1:78" ht="24.75" customHeight="1">
      <c r="A131" s="84"/>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c r="BL131" s="83"/>
      <c r="BM131" s="83"/>
      <c r="BN131" s="83"/>
      <c r="BO131" s="83"/>
      <c r="BP131" s="83"/>
      <c r="BQ131" s="83"/>
      <c r="BR131" s="83"/>
      <c r="BS131" s="83"/>
      <c r="BT131" s="83"/>
      <c r="BU131" s="83"/>
      <c r="BV131" s="83"/>
      <c r="BW131" s="83"/>
      <c r="BX131" s="83"/>
      <c r="BY131" s="83"/>
      <c r="BZ131" s="83"/>
    </row>
    <row r="132" spans="1:78" ht="24.75" customHeight="1">
      <c r="A132" s="84"/>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c r="BL132" s="83"/>
      <c r="BM132" s="83"/>
      <c r="BN132" s="83"/>
      <c r="BO132" s="83"/>
      <c r="BP132" s="83"/>
      <c r="BQ132" s="83"/>
      <c r="BR132" s="83"/>
      <c r="BS132" s="83"/>
      <c r="BT132" s="83"/>
      <c r="BU132" s="83"/>
      <c r="BV132" s="83"/>
      <c r="BW132" s="83"/>
      <c r="BX132" s="83"/>
      <c r="BY132" s="83"/>
      <c r="BZ132" s="83"/>
    </row>
    <row r="133" spans="1:78" ht="24.75" customHeight="1">
      <c r="A133" s="84"/>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c r="BL133" s="83"/>
      <c r="BM133" s="83"/>
      <c r="BN133" s="83"/>
      <c r="BO133" s="83"/>
      <c r="BP133" s="83"/>
      <c r="BQ133" s="83"/>
      <c r="BR133" s="83"/>
      <c r="BS133" s="83"/>
      <c r="BT133" s="83"/>
      <c r="BU133" s="83"/>
      <c r="BV133" s="83"/>
      <c r="BW133" s="83"/>
      <c r="BX133" s="83"/>
      <c r="BY133" s="83"/>
      <c r="BZ133" s="83"/>
    </row>
    <row r="134" spans="1:78" ht="24.75" customHeight="1"/>
    <row r="135" spans="1:78" ht="24.75" customHeight="1"/>
    <row r="136" spans="1:78" ht="24.75" customHeight="1"/>
    <row r="137" spans="1:78" ht="24.75" customHeight="1"/>
    <row r="138" spans="1:78" ht="24.75" customHeight="1"/>
  </sheetData>
  <phoneticPr fontId="1"/>
  <pageMargins left="0.78740157480314965" right="0.19685039370078741" top="0.55118110236220474" bottom="7.874015748031496E-2"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請求書</vt:lpstr>
      <vt:lpstr>一覧</vt:lpstr>
      <vt:lpstr>使用方法</vt:lpstr>
      <vt:lpstr>data</vt:lpstr>
      <vt:lpstr>一覧!Print_Area</vt:lpstr>
      <vt:lpstr>使用方法!Print_Area</vt:lpstr>
      <vt:lpstr>請求書!Print_Area</vt:lpstr>
      <vt:lpstr>一覧!Print_Titles</vt:lpstr>
      <vt:lpstr>Z_SU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Kojima</dc:creator>
  <cp:lastModifiedBy>Akiko Kojima</cp:lastModifiedBy>
  <cp:lastPrinted>2023-09-21T06:07:30Z</cp:lastPrinted>
  <dcterms:created xsi:type="dcterms:W3CDTF">2010-04-09T03:00:37Z</dcterms:created>
  <dcterms:modified xsi:type="dcterms:W3CDTF">2023-09-27T10:27:33Z</dcterms:modified>
</cp:coreProperties>
</file>